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nmuni.sharepoint.com/teams/SECAPSlavkovskBojit/Shared Documents/MAS Slavkovské Bojiště_Dominika/_FINAL SECAP/REVIZE_final fáze/"/>
    </mc:Choice>
  </mc:AlternateContent>
  <xr:revisionPtr revIDLastSave="31" documentId="13_ncr:1_{76685F56-5725-403D-B54B-A1566D7CAD09}" xr6:coauthVersionLast="47" xr6:coauthVersionMax="47" xr10:uidLastSave="{6F61846F-6160-418C-B8F5-FF39AB16BF7C}"/>
  <bookViews>
    <workbookView xWindow="-108" yWindow="-108" windowWidth="23256" windowHeight="12576" activeTab="2" xr2:uid="{A474DFE7-2F6B-4AFA-82F1-4E69D513364C}"/>
  </bookViews>
  <sheets>
    <sheet name="2010" sheetId="1" r:id="rId1"/>
    <sheet name="2030" sheetId="2" r:id="rId2"/>
    <sheet name="Výsledk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" l="1"/>
  <c r="B15" i="3"/>
  <c r="B13" i="3"/>
  <c r="B14" i="3" l="1"/>
  <c r="B3" i="3" l="1"/>
  <c r="B11" i="3"/>
  <c r="B10" i="3"/>
  <c r="B9" i="3" l="1"/>
  <c r="B5" i="3" l="1"/>
  <c r="B2" i="3" l="1"/>
  <c r="B1" i="3" l="1"/>
  <c r="C317" i="2" l="1"/>
  <c r="C318" i="2"/>
  <c r="C319" i="2"/>
  <c r="R319" i="2" s="1"/>
  <c r="C320" i="2"/>
  <c r="C316" i="2"/>
  <c r="C270" i="2"/>
  <c r="R270" i="2" s="1"/>
  <c r="C271" i="2"/>
  <c r="C272" i="2"/>
  <c r="R272" i="2" s="1"/>
  <c r="C273" i="2"/>
  <c r="C269" i="2"/>
  <c r="C222" i="2"/>
  <c r="C223" i="2"/>
  <c r="C224" i="2"/>
  <c r="C225" i="2"/>
  <c r="C221" i="2"/>
  <c r="C173" i="2"/>
  <c r="C175" i="2"/>
  <c r="R175" i="2" s="1"/>
  <c r="C176" i="2"/>
  <c r="C172" i="2"/>
  <c r="C123" i="2"/>
  <c r="C124" i="2"/>
  <c r="C125" i="2"/>
  <c r="C126" i="2"/>
  <c r="C122" i="2"/>
  <c r="C75" i="2"/>
  <c r="C77" i="2"/>
  <c r="C78" i="2"/>
  <c r="C74" i="2"/>
  <c r="C32" i="2"/>
  <c r="C31" i="2"/>
  <c r="C30" i="2"/>
  <c r="C34" i="2" s="1"/>
  <c r="C28" i="2"/>
  <c r="I327" i="2"/>
  <c r="H327" i="2"/>
  <c r="C327" i="2"/>
  <c r="R326" i="2"/>
  <c r="R325" i="2"/>
  <c r="R324" i="2"/>
  <c r="E320" i="2"/>
  <c r="R320" i="2" s="1"/>
  <c r="K318" i="2"/>
  <c r="E318" i="2"/>
  <c r="R318" i="2"/>
  <c r="E317" i="2"/>
  <c r="E316" i="2"/>
  <c r="I309" i="2"/>
  <c r="R308" i="2"/>
  <c r="Q306" i="2"/>
  <c r="Q309" i="2" s="1"/>
  <c r="P306" i="2"/>
  <c r="P309" i="2" s="1"/>
  <c r="O306" i="2"/>
  <c r="N306" i="2"/>
  <c r="N309" i="2" s="1"/>
  <c r="M306" i="2"/>
  <c r="M309" i="2" s="1"/>
  <c r="L306" i="2"/>
  <c r="L309" i="2" s="1"/>
  <c r="K306" i="2"/>
  <c r="J306" i="2"/>
  <c r="J309" i="2" s="1"/>
  <c r="I306" i="2"/>
  <c r="H306" i="2"/>
  <c r="H309" i="2" s="1"/>
  <c r="G306" i="2"/>
  <c r="G309" i="2" s="1"/>
  <c r="F306" i="2"/>
  <c r="R306" i="2" s="1"/>
  <c r="E306" i="2"/>
  <c r="D306" i="2"/>
  <c r="D309" i="2" s="1"/>
  <c r="C306" i="2"/>
  <c r="R305" i="2"/>
  <c r="R304" i="2"/>
  <c r="R303" i="2"/>
  <c r="O301" i="2"/>
  <c r="K301" i="2"/>
  <c r="E301" i="2"/>
  <c r="E309" i="2" s="1"/>
  <c r="C301" i="2"/>
  <c r="R299" i="2"/>
  <c r="R298" i="2"/>
  <c r="R297" i="2"/>
  <c r="R296" i="2"/>
  <c r="R295" i="2"/>
  <c r="I280" i="2"/>
  <c r="H280" i="2"/>
  <c r="C280" i="2"/>
  <c r="R279" i="2"/>
  <c r="R278" i="2"/>
  <c r="R277" i="2"/>
  <c r="E273" i="2"/>
  <c r="K271" i="2"/>
  <c r="E271" i="2"/>
  <c r="E270" i="2"/>
  <c r="E269" i="2"/>
  <c r="R269" i="2" s="1"/>
  <c r="Q262" i="2"/>
  <c r="I262" i="2"/>
  <c r="R261" i="2"/>
  <c r="Q259" i="2"/>
  <c r="P259" i="2"/>
  <c r="P262" i="2" s="1"/>
  <c r="O259" i="2"/>
  <c r="N259" i="2"/>
  <c r="N262" i="2" s="1"/>
  <c r="M259" i="2"/>
  <c r="M262" i="2" s="1"/>
  <c r="L259" i="2"/>
  <c r="L262" i="2" s="1"/>
  <c r="K259" i="2"/>
  <c r="J259" i="2"/>
  <c r="J262" i="2" s="1"/>
  <c r="I259" i="2"/>
  <c r="H259" i="2"/>
  <c r="H262" i="2" s="1"/>
  <c r="G259" i="2"/>
  <c r="G262" i="2" s="1"/>
  <c r="F259" i="2"/>
  <c r="F262" i="2" s="1"/>
  <c r="E259" i="2"/>
  <c r="D259" i="2"/>
  <c r="D262" i="2" s="1"/>
  <c r="C259" i="2"/>
  <c r="R258" i="2"/>
  <c r="R257" i="2"/>
  <c r="R256" i="2"/>
  <c r="O254" i="2"/>
  <c r="K254" i="2"/>
  <c r="E254" i="2"/>
  <c r="E262" i="2" s="1"/>
  <c r="C254" i="2"/>
  <c r="R252" i="2"/>
  <c r="R251" i="2"/>
  <c r="R250" i="2"/>
  <c r="R249" i="2"/>
  <c r="R248" i="2"/>
  <c r="I232" i="2"/>
  <c r="H232" i="2"/>
  <c r="C232" i="2"/>
  <c r="R231" i="2"/>
  <c r="R230" i="2"/>
  <c r="R229" i="2"/>
  <c r="R232" i="2" s="1"/>
  <c r="E225" i="2"/>
  <c r="R224" i="2"/>
  <c r="K223" i="2"/>
  <c r="E223" i="2"/>
  <c r="E222" i="2"/>
  <c r="E221" i="2"/>
  <c r="Q214" i="2"/>
  <c r="M214" i="2"/>
  <c r="R213" i="2"/>
  <c r="Q211" i="2"/>
  <c r="P211" i="2"/>
  <c r="P214" i="2" s="1"/>
  <c r="O211" i="2"/>
  <c r="N211" i="2"/>
  <c r="N214" i="2" s="1"/>
  <c r="M211" i="2"/>
  <c r="L211" i="2"/>
  <c r="L214" i="2" s="1"/>
  <c r="K211" i="2"/>
  <c r="J211" i="2"/>
  <c r="J214" i="2" s="1"/>
  <c r="I211" i="2"/>
  <c r="I214" i="2" s="1"/>
  <c r="H211" i="2"/>
  <c r="H214" i="2" s="1"/>
  <c r="G211" i="2"/>
  <c r="G214" i="2" s="1"/>
  <c r="F211" i="2"/>
  <c r="E211" i="2"/>
  <c r="D211" i="2"/>
  <c r="D214" i="2" s="1"/>
  <c r="C211" i="2"/>
  <c r="R210" i="2"/>
  <c r="R209" i="2"/>
  <c r="R208" i="2"/>
  <c r="O206" i="2"/>
  <c r="K206" i="2"/>
  <c r="E206" i="2"/>
  <c r="E214" i="2" s="1"/>
  <c r="C206" i="2"/>
  <c r="R204" i="2"/>
  <c r="R203" i="2"/>
  <c r="R202" i="2"/>
  <c r="R201" i="2"/>
  <c r="R200" i="2"/>
  <c r="I183" i="2"/>
  <c r="H183" i="2"/>
  <c r="C183" i="2"/>
  <c r="R182" i="2"/>
  <c r="R181" i="2"/>
  <c r="R180" i="2"/>
  <c r="R183" i="2" s="1"/>
  <c r="E176" i="2"/>
  <c r="K174" i="2"/>
  <c r="E174" i="2"/>
  <c r="E173" i="2"/>
  <c r="R173" i="2"/>
  <c r="E172" i="2"/>
  <c r="M165" i="2"/>
  <c r="R164" i="2"/>
  <c r="Q162" i="2"/>
  <c r="Q165" i="2" s="1"/>
  <c r="P162" i="2"/>
  <c r="P165" i="2" s="1"/>
  <c r="O162" i="2"/>
  <c r="N162" i="2"/>
  <c r="N165" i="2" s="1"/>
  <c r="M162" i="2"/>
  <c r="L162" i="2"/>
  <c r="L165" i="2" s="1"/>
  <c r="K162" i="2"/>
  <c r="J162" i="2"/>
  <c r="J165" i="2" s="1"/>
  <c r="I162" i="2"/>
  <c r="I165" i="2" s="1"/>
  <c r="H162" i="2"/>
  <c r="H165" i="2" s="1"/>
  <c r="G162" i="2"/>
  <c r="G165" i="2" s="1"/>
  <c r="F162" i="2"/>
  <c r="F165" i="2" s="1"/>
  <c r="E162" i="2"/>
  <c r="D162" i="2"/>
  <c r="D165" i="2" s="1"/>
  <c r="C162" i="2"/>
  <c r="R161" i="2"/>
  <c r="R160" i="2"/>
  <c r="R159" i="2"/>
  <c r="O157" i="2"/>
  <c r="K157" i="2"/>
  <c r="E157" i="2"/>
  <c r="C157" i="2"/>
  <c r="R155" i="2"/>
  <c r="R154" i="2"/>
  <c r="R153" i="2"/>
  <c r="R152" i="2"/>
  <c r="R151" i="2"/>
  <c r="I133" i="2"/>
  <c r="H133" i="2"/>
  <c r="C133" i="2"/>
  <c r="R132" i="2"/>
  <c r="R131" i="2"/>
  <c r="R130" i="2"/>
  <c r="E126" i="2"/>
  <c r="R125" i="2"/>
  <c r="K124" i="2"/>
  <c r="E124" i="2"/>
  <c r="R123" i="2"/>
  <c r="E122" i="2"/>
  <c r="C115" i="2"/>
  <c r="R114" i="2"/>
  <c r="Q112" i="2"/>
  <c r="Q115" i="2" s="1"/>
  <c r="P112" i="2"/>
  <c r="P115" i="2" s="1"/>
  <c r="O112" i="2"/>
  <c r="N112" i="2"/>
  <c r="N115" i="2" s="1"/>
  <c r="M112" i="2"/>
  <c r="M115" i="2" s="1"/>
  <c r="L112" i="2"/>
  <c r="L115" i="2" s="1"/>
  <c r="K112" i="2"/>
  <c r="K115" i="2" s="1"/>
  <c r="J112" i="2"/>
  <c r="J115" i="2" s="1"/>
  <c r="I112" i="2"/>
  <c r="I115" i="2" s="1"/>
  <c r="H112" i="2"/>
  <c r="H115" i="2" s="1"/>
  <c r="G112" i="2"/>
  <c r="G115" i="2" s="1"/>
  <c r="F112" i="2"/>
  <c r="F115" i="2" s="1"/>
  <c r="E112" i="2"/>
  <c r="D112" i="2"/>
  <c r="D115" i="2" s="1"/>
  <c r="C112" i="2"/>
  <c r="R111" i="2"/>
  <c r="R110" i="2"/>
  <c r="R109" i="2"/>
  <c r="O107" i="2"/>
  <c r="O115" i="2" s="1"/>
  <c r="K107" i="2"/>
  <c r="E107" i="2"/>
  <c r="C107" i="2"/>
  <c r="R105" i="2"/>
  <c r="R104" i="2"/>
  <c r="R103" i="2"/>
  <c r="R102" i="2"/>
  <c r="R101" i="2"/>
  <c r="I85" i="2"/>
  <c r="H85" i="2"/>
  <c r="C85" i="2"/>
  <c r="R84" i="2"/>
  <c r="R85" i="2" s="1"/>
  <c r="R83" i="2"/>
  <c r="R82" i="2"/>
  <c r="E78" i="2"/>
  <c r="R77" i="2"/>
  <c r="K76" i="2"/>
  <c r="E76" i="2"/>
  <c r="E75" i="2"/>
  <c r="E74" i="2"/>
  <c r="K67" i="2"/>
  <c r="C67" i="2"/>
  <c r="R66" i="2"/>
  <c r="Q64" i="2"/>
  <c r="Q67" i="2" s="1"/>
  <c r="P64" i="2"/>
  <c r="P67" i="2" s="1"/>
  <c r="O64" i="2"/>
  <c r="O67" i="2" s="1"/>
  <c r="N64" i="2"/>
  <c r="N67" i="2" s="1"/>
  <c r="M64" i="2"/>
  <c r="M67" i="2" s="1"/>
  <c r="L64" i="2"/>
  <c r="L67" i="2" s="1"/>
  <c r="K64" i="2"/>
  <c r="J64" i="2"/>
  <c r="J67" i="2" s="1"/>
  <c r="I64" i="2"/>
  <c r="I67" i="2" s="1"/>
  <c r="H64" i="2"/>
  <c r="H67" i="2" s="1"/>
  <c r="G64" i="2"/>
  <c r="G67" i="2" s="1"/>
  <c r="F64" i="2"/>
  <c r="F67" i="2" s="1"/>
  <c r="E64" i="2"/>
  <c r="D64" i="2"/>
  <c r="D67" i="2" s="1"/>
  <c r="C64" i="2"/>
  <c r="R63" i="2"/>
  <c r="R62" i="2"/>
  <c r="R61" i="2"/>
  <c r="O59" i="2"/>
  <c r="K59" i="2"/>
  <c r="E59" i="2"/>
  <c r="C59" i="2"/>
  <c r="R57" i="2"/>
  <c r="R56" i="2"/>
  <c r="R55" i="2"/>
  <c r="R54" i="2"/>
  <c r="R53" i="2"/>
  <c r="I39" i="2"/>
  <c r="H39" i="2"/>
  <c r="C39" i="2"/>
  <c r="R38" i="2"/>
  <c r="R37" i="2"/>
  <c r="R36" i="2"/>
  <c r="E32" i="2"/>
  <c r="R31" i="2"/>
  <c r="K30" i="2"/>
  <c r="E30" i="2"/>
  <c r="R29" i="2"/>
  <c r="E28" i="2"/>
  <c r="Q21" i="2"/>
  <c r="I21" i="2"/>
  <c r="R20" i="2"/>
  <c r="Q18" i="2"/>
  <c r="P18" i="2"/>
  <c r="P21" i="2" s="1"/>
  <c r="O18" i="2"/>
  <c r="N18" i="2"/>
  <c r="N21" i="2" s="1"/>
  <c r="M18" i="2"/>
  <c r="M21" i="2" s="1"/>
  <c r="L18" i="2"/>
  <c r="L21" i="2" s="1"/>
  <c r="K18" i="2"/>
  <c r="J18" i="2"/>
  <c r="J21" i="2" s="1"/>
  <c r="I18" i="2"/>
  <c r="H18" i="2"/>
  <c r="H21" i="2" s="1"/>
  <c r="G18" i="2"/>
  <c r="G21" i="2" s="1"/>
  <c r="F18" i="2"/>
  <c r="E18" i="2"/>
  <c r="E21" i="2" s="1"/>
  <c r="D18" i="2"/>
  <c r="D21" i="2" s="1"/>
  <c r="C18" i="2"/>
  <c r="R17" i="2"/>
  <c r="R16" i="2"/>
  <c r="R15" i="2"/>
  <c r="O13" i="2"/>
  <c r="K13" i="2"/>
  <c r="E13" i="2"/>
  <c r="C13" i="2"/>
  <c r="R11" i="2"/>
  <c r="R10" i="2"/>
  <c r="R9" i="2"/>
  <c r="R8" i="2"/>
  <c r="R7" i="2"/>
  <c r="C317" i="1"/>
  <c r="E317" i="1"/>
  <c r="R64" i="2" l="1"/>
  <c r="R126" i="2"/>
  <c r="R222" i="2"/>
  <c r="R280" i="2"/>
  <c r="R172" i="2"/>
  <c r="R76" i="2"/>
  <c r="C214" i="2"/>
  <c r="R18" i="2"/>
  <c r="E34" i="2"/>
  <c r="R39" i="2"/>
  <c r="R112" i="2"/>
  <c r="R211" i="2"/>
  <c r="C275" i="2"/>
  <c r="E80" i="2"/>
  <c r="E128" i="2"/>
  <c r="R133" i="2"/>
  <c r="E165" i="2"/>
  <c r="O165" i="2"/>
  <c r="R327" i="2"/>
  <c r="C262" i="2"/>
  <c r="R225" i="2"/>
  <c r="E227" i="2"/>
  <c r="R176" i="2"/>
  <c r="E178" i="2"/>
  <c r="C165" i="2"/>
  <c r="R78" i="2"/>
  <c r="O309" i="2"/>
  <c r="K309" i="2"/>
  <c r="R301" i="2"/>
  <c r="E322" i="2"/>
  <c r="R316" i="2"/>
  <c r="R317" i="2"/>
  <c r="C309" i="2"/>
  <c r="C322" i="2"/>
  <c r="R273" i="2"/>
  <c r="O262" i="2"/>
  <c r="K262" i="2"/>
  <c r="R262" i="2"/>
  <c r="R254" i="2"/>
  <c r="E275" i="2"/>
  <c r="R271" i="2"/>
  <c r="O214" i="2"/>
  <c r="R223" i="2"/>
  <c r="K214" i="2"/>
  <c r="R206" i="2"/>
  <c r="C227" i="2"/>
  <c r="R221" i="2"/>
  <c r="K165" i="2"/>
  <c r="R165" i="2"/>
  <c r="R174" i="2"/>
  <c r="R178" i="2" s="1"/>
  <c r="R190" i="2" s="1"/>
  <c r="R157" i="2"/>
  <c r="R107" i="2"/>
  <c r="R124" i="2"/>
  <c r="E115" i="2"/>
  <c r="R115" i="2"/>
  <c r="R122" i="2"/>
  <c r="R128" i="2" s="1"/>
  <c r="R140" i="2" s="1"/>
  <c r="E67" i="2"/>
  <c r="R67" i="2" s="1"/>
  <c r="R59" i="2"/>
  <c r="C80" i="2"/>
  <c r="O21" i="2"/>
  <c r="K21" i="2"/>
  <c r="R13" i="2"/>
  <c r="R32" i="2"/>
  <c r="R28" i="2"/>
  <c r="R30" i="2"/>
  <c r="C21" i="2"/>
  <c r="R162" i="2"/>
  <c r="R259" i="2"/>
  <c r="F21" i="2"/>
  <c r="R75" i="2"/>
  <c r="C128" i="2"/>
  <c r="C178" i="2"/>
  <c r="F214" i="2"/>
  <c r="F309" i="2"/>
  <c r="R74" i="2"/>
  <c r="R214" i="2" l="1"/>
  <c r="R309" i="2"/>
  <c r="R322" i="2"/>
  <c r="R334" i="2" s="1"/>
  <c r="R227" i="2"/>
  <c r="R239" i="2" s="1"/>
  <c r="R275" i="2"/>
  <c r="R287" i="2" s="1"/>
  <c r="R80" i="2"/>
  <c r="R92" i="2" s="1"/>
  <c r="R34" i="2"/>
  <c r="R46" i="2" s="1"/>
  <c r="R21" i="2"/>
  <c r="I327" i="1" l="1"/>
  <c r="H327" i="1"/>
  <c r="C327" i="1"/>
  <c r="R326" i="1"/>
  <c r="R325" i="1"/>
  <c r="R324" i="1"/>
  <c r="E320" i="1"/>
  <c r="C320" i="1"/>
  <c r="C319" i="1"/>
  <c r="R319" i="1" s="1"/>
  <c r="K318" i="1"/>
  <c r="E318" i="1"/>
  <c r="C318" i="1"/>
  <c r="R317" i="1"/>
  <c r="E316" i="1"/>
  <c r="C316" i="1"/>
  <c r="R308" i="1"/>
  <c r="Q306" i="1"/>
  <c r="Q309" i="1" s="1"/>
  <c r="P306" i="1"/>
  <c r="P309" i="1" s="1"/>
  <c r="O306" i="1"/>
  <c r="N306" i="1"/>
  <c r="N309" i="1" s="1"/>
  <c r="M306" i="1"/>
  <c r="M309" i="1" s="1"/>
  <c r="L306" i="1"/>
  <c r="L309" i="1" s="1"/>
  <c r="K306" i="1"/>
  <c r="J306" i="1"/>
  <c r="J309" i="1" s="1"/>
  <c r="I306" i="1"/>
  <c r="I309" i="1" s="1"/>
  <c r="H306" i="1"/>
  <c r="H309" i="1" s="1"/>
  <c r="G306" i="1"/>
  <c r="G309" i="1" s="1"/>
  <c r="F306" i="1"/>
  <c r="F309" i="1" s="1"/>
  <c r="E306" i="1"/>
  <c r="D306" i="1"/>
  <c r="D309" i="1" s="1"/>
  <c r="C306" i="1"/>
  <c r="R305" i="1"/>
  <c r="R304" i="1"/>
  <c r="R303" i="1"/>
  <c r="O301" i="1"/>
  <c r="K301" i="1"/>
  <c r="E301" i="1"/>
  <c r="C301" i="1"/>
  <c r="R299" i="1"/>
  <c r="R298" i="1"/>
  <c r="R297" i="1"/>
  <c r="R296" i="1"/>
  <c r="R295" i="1"/>
  <c r="I280" i="1"/>
  <c r="H280" i="1"/>
  <c r="C280" i="1"/>
  <c r="R279" i="1"/>
  <c r="R278" i="1"/>
  <c r="R277" i="1"/>
  <c r="E273" i="1"/>
  <c r="C273" i="1"/>
  <c r="C272" i="1"/>
  <c r="R272" i="1" s="1"/>
  <c r="K271" i="1"/>
  <c r="E271" i="1"/>
  <c r="C271" i="1"/>
  <c r="R271" i="1" s="1"/>
  <c r="E270" i="1"/>
  <c r="C270" i="1"/>
  <c r="E269" i="1"/>
  <c r="C269" i="1"/>
  <c r="R261" i="1"/>
  <c r="Q259" i="1"/>
  <c r="Q262" i="1" s="1"/>
  <c r="P259" i="1"/>
  <c r="P262" i="1" s="1"/>
  <c r="O259" i="1"/>
  <c r="N259" i="1"/>
  <c r="N262" i="1" s="1"/>
  <c r="M259" i="1"/>
  <c r="M262" i="1" s="1"/>
  <c r="L259" i="1"/>
  <c r="L262" i="1" s="1"/>
  <c r="K259" i="1"/>
  <c r="J259" i="1"/>
  <c r="J262" i="1" s="1"/>
  <c r="I259" i="1"/>
  <c r="I262" i="1" s="1"/>
  <c r="H259" i="1"/>
  <c r="H262" i="1" s="1"/>
  <c r="G259" i="1"/>
  <c r="G262" i="1" s="1"/>
  <c r="F259" i="1"/>
  <c r="F262" i="1" s="1"/>
  <c r="E259" i="1"/>
  <c r="D259" i="1"/>
  <c r="D262" i="1" s="1"/>
  <c r="C259" i="1"/>
  <c r="R258" i="1"/>
  <c r="R257" i="1"/>
  <c r="R256" i="1"/>
  <c r="O254" i="1"/>
  <c r="O262" i="1" s="1"/>
  <c r="K254" i="1"/>
  <c r="E254" i="1"/>
  <c r="C254" i="1"/>
  <c r="R252" i="1"/>
  <c r="R251" i="1"/>
  <c r="R250" i="1"/>
  <c r="R249" i="1"/>
  <c r="R248" i="1"/>
  <c r="I232" i="1"/>
  <c r="H232" i="1"/>
  <c r="C232" i="1"/>
  <c r="R231" i="1"/>
  <c r="R230" i="1"/>
  <c r="R229" i="1"/>
  <c r="E225" i="1"/>
  <c r="C225" i="1"/>
  <c r="C224" i="1"/>
  <c r="R224" i="1" s="1"/>
  <c r="K223" i="1"/>
  <c r="E223" i="1"/>
  <c r="C223" i="1"/>
  <c r="E222" i="1"/>
  <c r="C222" i="1"/>
  <c r="E221" i="1"/>
  <c r="C221" i="1"/>
  <c r="R213" i="1"/>
  <c r="Q211" i="1"/>
  <c r="Q214" i="1" s="1"/>
  <c r="P211" i="1"/>
  <c r="P214" i="1" s="1"/>
  <c r="O211" i="1"/>
  <c r="N211" i="1"/>
  <c r="N214" i="1" s="1"/>
  <c r="M211" i="1"/>
  <c r="M214" i="1" s="1"/>
  <c r="L211" i="1"/>
  <c r="L214" i="1" s="1"/>
  <c r="K211" i="1"/>
  <c r="J211" i="1"/>
  <c r="J214" i="1" s="1"/>
  <c r="I211" i="1"/>
  <c r="I214" i="1" s="1"/>
  <c r="H211" i="1"/>
  <c r="H214" i="1" s="1"/>
  <c r="G211" i="1"/>
  <c r="G214" i="1" s="1"/>
  <c r="F211" i="1"/>
  <c r="F214" i="1" s="1"/>
  <c r="E211" i="1"/>
  <c r="D211" i="1"/>
  <c r="D214" i="1" s="1"/>
  <c r="C211" i="1"/>
  <c r="R210" i="1"/>
  <c r="R209" i="1"/>
  <c r="R208" i="1"/>
  <c r="O206" i="1"/>
  <c r="K206" i="1"/>
  <c r="E206" i="1"/>
  <c r="C206" i="1"/>
  <c r="R204" i="1"/>
  <c r="R203" i="1"/>
  <c r="R202" i="1"/>
  <c r="R201" i="1"/>
  <c r="R200" i="1"/>
  <c r="C173" i="1"/>
  <c r="E173" i="1"/>
  <c r="I183" i="1"/>
  <c r="H183" i="1"/>
  <c r="C183" i="1"/>
  <c r="R182" i="1"/>
  <c r="R181" i="1"/>
  <c r="R180" i="1"/>
  <c r="E176" i="1"/>
  <c r="C176" i="1"/>
  <c r="C175" i="1"/>
  <c r="R175" i="1" s="1"/>
  <c r="K174" i="1"/>
  <c r="E174" i="1"/>
  <c r="C174" i="1"/>
  <c r="E172" i="1"/>
  <c r="C172" i="1"/>
  <c r="R164" i="1"/>
  <c r="Q162" i="1"/>
  <c r="Q165" i="1" s="1"/>
  <c r="P162" i="1"/>
  <c r="P165" i="1" s="1"/>
  <c r="O162" i="1"/>
  <c r="N162" i="1"/>
  <c r="N165" i="1" s="1"/>
  <c r="M162" i="1"/>
  <c r="M165" i="1" s="1"/>
  <c r="L162" i="1"/>
  <c r="L165" i="1" s="1"/>
  <c r="K162" i="1"/>
  <c r="J162" i="1"/>
  <c r="J165" i="1" s="1"/>
  <c r="I162" i="1"/>
  <c r="I165" i="1" s="1"/>
  <c r="H162" i="1"/>
  <c r="H165" i="1" s="1"/>
  <c r="G162" i="1"/>
  <c r="G165" i="1" s="1"/>
  <c r="F162" i="1"/>
  <c r="E162" i="1"/>
  <c r="D162" i="1"/>
  <c r="D165" i="1" s="1"/>
  <c r="C162" i="1"/>
  <c r="R161" i="1"/>
  <c r="R160" i="1"/>
  <c r="R159" i="1"/>
  <c r="O157" i="1"/>
  <c r="K157" i="1"/>
  <c r="E157" i="1"/>
  <c r="C157" i="1"/>
  <c r="R155" i="1"/>
  <c r="R154" i="1"/>
  <c r="R153" i="1"/>
  <c r="R152" i="1"/>
  <c r="R151" i="1"/>
  <c r="C75" i="1"/>
  <c r="R75" i="1" s="1"/>
  <c r="E75" i="1"/>
  <c r="E74" i="1"/>
  <c r="I85" i="1"/>
  <c r="H85" i="1"/>
  <c r="C85" i="1"/>
  <c r="R84" i="1"/>
  <c r="R83" i="1"/>
  <c r="R82" i="1"/>
  <c r="E78" i="1"/>
  <c r="C78" i="1"/>
  <c r="C77" i="1"/>
  <c r="R77" i="1" s="1"/>
  <c r="K76" i="1"/>
  <c r="E76" i="1"/>
  <c r="C76" i="1"/>
  <c r="C74" i="1"/>
  <c r="R66" i="1"/>
  <c r="Q64" i="1"/>
  <c r="Q67" i="1" s="1"/>
  <c r="P64" i="1"/>
  <c r="P67" i="1" s="1"/>
  <c r="O64" i="1"/>
  <c r="N64" i="1"/>
  <c r="N67" i="1" s="1"/>
  <c r="M64" i="1"/>
  <c r="M67" i="1" s="1"/>
  <c r="L64" i="1"/>
  <c r="L67" i="1" s="1"/>
  <c r="K64" i="1"/>
  <c r="J64" i="1"/>
  <c r="J67" i="1" s="1"/>
  <c r="I64" i="1"/>
  <c r="I67" i="1" s="1"/>
  <c r="H64" i="1"/>
  <c r="H67" i="1" s="1"/>
  <c r="G64" i="1"/>
  <c r="G67" i="1" s="1"/>
  <c r="F64" i="1"/>
  <c r="F67" i="1" s="1"/>
  <c r="E64" i="1"/>
  <c r="D64" i="1"/>
  <c r="D67" i="1" s="1"/>
  <c r="C64" i="1"/>
  <c r="R63" i="1"/>
  <c r="R62" i="1"/>
  <c r="R61" i="1"/>
  <c r="O59" i="1"/>
  <c r="K59" i="1"/>
  <c r="E59" i="1"/>
  <c r="C59" i="1"/>
  <c r="R57" i="1"/>
  <c r="R56" i="1"/>
  <c r="R55" i="1"/>
  <c r="R54" i="1"/>
  <c r="R53" i="1"/>
  <c r="R101" i="1"/>
  <c r="R102" i="1"/>
  <c r="R103" i="1"/>
  <c r="R104" i="1"/>
  <c r="R105" i="1"/>
  <c r="C107" i="1"/>
  <c r="E107" i="1"/>
  <c r="K107" i="1"/>
  <c r="O107" i="1"/>
  <c r="R109" i="1"/>
  <c r="R110" i="1"/>
  <c r="R111" i="1"/>
  <c r="C112" i="1"/>
  <c r="D112" i="1"/>
  <c r="E112" i="1"/>
  <c r="E115" i="1" s="1"/>
  <c r="F112" i="1"/>
  <c r="F115" i="1" s="1"/>
  <c r="G112" i="1"/>
  <c r="G115" i="1" s="1"/>
  <c r="H112" i="1"/>
  <c r="I112" i="1"/>
  <c r="I115" i="1" s="1"/>
  <c r="J112" i="1"/>
  <c r="J115" i="1" s="1"/>
  <c r="K112" i="1"/>
  <c r="L112" i="1"/>
  <c r="L115" i="1" s="1"/>
  <c r="M112" i="1"/>
  <c r="M115" i="1" s="1"/>
  <c r="N112" i="1"/>
  <c r="N115" i="1" s="1"/>
  <c r="O112" i="1"/>
  <c r="P112" i="1"/>
  <c r="Q112" i="1"/>
  <c r="Q115" i="1" s="1"/>
  <c r="R114" i="1"/>
  <c r="D115" i="1"/>
  <c r="H115" i="1"/>
  <c r="P115" i="1"/>
  <c r="I133" i="1"/>
  <c r="H133" i="1"/>
  <c r="C133" i="1"/>
  <c r="R132" i="1"/>
  <c r="R131" i="1"/>
  <c r="R130" i="1"/>
  <c r="E126" i="1"/>
  <c r="C126" i="1"/>
  <c r="C125" i="1"/>
  <c r="R125" i="1" s="1"/>
  <c r="K124" i="1"/>
  <c r="E124" i="1"/>
  <c r="C124" i="1"/>
  <c r="R123" i="1"/>
  <c r="E122" i="1"/>
  <c r="C122" i="1"/>
  <c r="K30" i="1"/>
  <c r="I39" i="1"/>
  <c r="H39" i="1"/>
  <c r="C39" i="1"/>
  <c r="R38" i="1"/>
  <c r="R37" i="1"/>
  <c r="R36" i="1"/>
  <c r="R20" i="1"/>
  <c r="R17" i="1"/>
  <c r="R16" i="1"/>
  <c r="R15" i="1"/>
  <c r="Q18" i="1"/>
  <c r="Q21" i="1" s="1"/>
  <c r="D18" i="1"/>
  <c r="D21" i="1" s="1"/>
  <c r="E18" i="1"/>
  <c r="F18" i="1"/>
  <c r="F21" i="1" s="1"/>
  <c r="G18" i="1"/>
  <c r="G21" i="1" s="1"/>
  <c r="H18" i="1"/>
  <c r="H21" i="1" s="1"/>
  <c r="I18" i="1"/>
  <c r="I21" i="1" s="1"/>
  <c r="J18" i="1"/>
  <c r="J21" i="1" s="1"/>
  <c r="K18" i="1"/>
  <c r="L18" i="1"/>
  <c r="L21" i="1" s="1"/>
  <c r="M18" i="1"/>
  <c r="M21" i="1" s="1"/>
  <c r="N18" i="1"/>
  <c r="N21" i="1" s="1"/>
  <c r="O18" i="1"/>
  <c r="P18" i="1"/>
  <c r="P21" i="1" s="1"/>
  <c r="C18" i="1"/>
  <c r="R29" i="1"/>
  <c r="E30" i="1"/>
  <c r="E32" i="1"/>
  <c r="C30" i="1"/>
  <c r="C31" i="1"/>
  <c r="R31" i="1" s="1"/>
  <c r="C32" i="1"/>
  <c r="K13" i="1"/>
  <c r="O13" i="1"/>
  <c r="E13" i="1"/>
  <c r="C13" i="1"/>
  <c r="R11" i="1"/>
  <c r="R8" i="1"/>
  <c r="R9" i="1"/>
  <c r="R10" i="1"/>
  <c r="R7" i="1"/>
  <c r="R173" i="1" l="1"/>
  <c r="O115" i="1"/>
  <c r="O214" i="1"/>
  <c r="R273" i="1"/>
  <c r="K262" i="1"/>
  <c r="O309" i="1"/>
  <c r="E165" i="1"/>
  <c r="K309" i="1"/>
  <c r="K165" i="1"/>
  <c r="R222" i="1"/>
  <c r="R211" i="1"/>
  <c r="K214" i="1"/>
  <c r="R107" i="1"/>
  <c r="R64" i="1"/>
  <c r="K67" i="1"/>
  <c r="O67" i="1"/>
  <c r="C275" i="1"/>
  <c r="R280" i="1"/>
  <c r="R306" i="1"/>
  <c r="C309" i="1"/>
  <c r="R320" i="1"/>
  <c r="E227" i="1"/>
  <c r="R301" i="1"/>
  <c r="R327" i="1"/>
  <c r="O165" i="1"/>
  <c r="C214" i="1"/>
  <c r="R162" i="1"/>
  <c r="R174" i="1"/>
  <c r="R176" i="1"/>
  <c r="R183" i="1"/>
  <c r="R225" i="1"/>
  <c r="R232" i="1"/>
  <c r="R259" i="1"/>
  <c r="C262" i="1"/>
  <c r="R270" i="1"/>
  <c r="E322" i="1"/>
  <c r="C178" i="1"/>
  <c r="C227" i="1"/>
  <c r="R74" i="1"/>
  <c r="R316" i="1"/>
  <c r="E309" i="1"/>
  <c r="R318" i="1"/>
  <c r="R254" i="1"/>
  <c r="E262" i="1"/>
  <c r="R262" i="1" s="1"/>
  <c r="E275" i="1"/>
  <c r="C322" i="1"/>
  <c r="R269" i="1"/>
  <c r="R223" i="1"/>
  <c r="R206" i="1"/>
  <c r="E214" i="1"/>
  <c r="R221" i="1"/>
  <c r="E178" i="1"/>
  <c r="R157" i="1"/>
  <c r="R172" i="1"/>
  <c r="C165" i="1"/>
  <c r="F165" i="1"/>
  <c r="R78" i="1"/>
  <c r="C67" i="1"/>
  <c r="E67" i="1"/>
  <c r="R85" i="1"/>
  <c r="R59" i="1"/>
  <c r="E80" i="1"/>
  <c r="R76" i="1"/>
  <c r="C80" i="1"/>
  <c r="K115" i="1"/>
  <c r="R112" i="1"/>
  <c r="C115" i="1"/>
  <c r="R124" i="1"/>
  <c r="R13" i="1"/>
  <c r="R32" i="1"/>
  <c r="O21" i="1"/>
  <c r="K21" i="1"/>
  <c r="R122" i="1"/>
  <c r="R18" i="1"/>
  <c r="E21" i="1"/>
  <c r="R39" i="1"/>
  <c r="R133" i="1"/>
  <c r="R126" i="1"/>
  <c r="E128" i="1"/>
  <c r="C128" i="1"/>
  <c r="R30" i="1"/>
  <c r="C21" i="1"/>
  <c r="R309" i="1" l="1"/>
  <c r="R165" i="1"/>
  <c r="R322" i="1"/>
  <c r="R334" i="1" s="1"/>
  <c r="R115" i="1"/>
  <c r="R80" i="1"/>
  <c r="R92" i="1" s="1"/>
  <c r="R178" i="1"/>
  <c r="R190" i="1" s="1"/>
  <c r="R275" i="1"/>
  <c r="R287" i="1" s="1"/>
  <c r="R214" i="1"/>
  <c r="R227" i="1"/>
  <c r="R239" i="1" s="1"/>
  <c r="R67" i="1"/>
  <c r="R128" i="1"/>
  <c r="R140" i="1" s="1"/>
  <c r="R21" i="1"/>
  <c r="E28" i="1" l="1"/>
  <c r="E34" i="1" s="1"/>
  <c r="C28" i="1"/>
  <c r="C34" i="1" l="1"/>
  <c r="R28" i="1"/>
  <c r="R34" i="1" s="1"/>
  <c r="R46" i="1" s="1"/>
</calcChain>
</file>

<file path=xl/sharedStrings.xml><?xml version="1.0" encoding="utf-8"?>
<sst xmlns="http://schemas.openxmlformats.org/spreadsheetml/2006/main" count="1147" uniqueCount="62">
  <si>
    <t>Sektor</t>
  </si>
  <si>
    <t>KONEČNÁ SPOTŘEBA ENERGIE [MWh]</t>
  </si>
  <si>
    <t>Elektřina</t>
  </si>
  <si>
    <t>Teplo/chlad</t>
  </si>
  <si>
    <t>Fosilní paliva</t>
  </si>
  <si>
    <t>Obnovitelné zdroje energie</t>
  </si>
  <si>
    <t>Celkem</t>
  </si>
  <si>
    <t>Zemní plyn</t>
  </si>
  <si>
    <t>Zkapalněný plyn</t>
  </si>
  <si>
    <t>Topný olej</t>
  </si>
  <si>
    <t>Motorová nafta</t>
  </si>
  <si>
    <t>Benzín</t>
  </si>
  <si>
    <t>Hnědé uhlí</t>
  </si>
  <si>
    <t>Uhlí</t>
  </si>
  <si>
    <t>Ostatní fosilní paliva</t>
  </si>
  <si>
    <t>Rostlinný olej</t>
  </si>
  <si>
    <t xml:space="preserve">Biopalivo </t>
  </si>
  <si>
    <t>Ostatní biomasa</t>
  </si>
  <si>
    <t>Solární termální</t>
  </si>
  <si>
    <t>Geotermální</t>
  </si>
  <si>
    <r>
      <t>BUDOVY,</t>
    </r>
    <r>
      <rPr>
        <b/>
        <sz val="10"/>
        <color indexed="9"/>
        <rFont val="Arial"/>
        <family val="2"/>
      </rPr>
      <t xml:space="preserve"> VYBAVENÍ/ZAŘÍZENÍ A PRŮMYSLOVÁ ODVĚTVÍ</t>
    </r>
  </si>
  <si>
    <t xml:space="preserve"> </t>
  </si>
  <si>
    <t>Obecní budovy, vybavení/zařízení</t>
  </si>
  <si>
    <t>Terciární (neobecní) budovy, vybavení/zařízení</t>
  </si>
  <si>
    <t>Obytné budovy</t>
  </si>
  <si>
    <t>Veřejné osvětlení</t>
  </si>
  <si>
    <t>Průmyslová odvětví</t>
  </si>
  <si>
    <t>Jiná než ETS</t>
  </si>
  <si>
    <r>
      <t>ETS</t>
    </r>
    <r>
      <rPr>
        <sz val="10"/>
        <rFont val="Arial"/>
        <family val="2"/>
      </rPr>
      <t xml:space="preserve"> </t>
    </r>
    <r>
      <rPr>
        <sz val="7.5"/>
        <color indexed="23"/>
        <rFont val="Arial"/>
        <family val="2"/>
      </rPr>
      <t xml:space="preserve"> (nedoporučuje se)</t>
    </r>
  </si>
  <si>
    <t xml:space="preserve">Mezisoučet </t>
  </si>
  <si>
    <t>DOPRAVA</t>
  </si>
  <si>
    <t>Obecní vozový park</t>
  </si>
  <si>
    <t xml:space="preserve">Veřejná doprava </t>
  </si>
  <si>
    <t xml:space="preserve">Soukromá a komerční doprava  </t>
  </si>
  <si>
    <r>
      <t xml:space="preserve">OSTATNÍ </t>
    </r>
    <r>
      <rPr>
        <b/>
        <i/>
        <sz val="10"/>
        <color indexed="9"/>
        <rFont val="Arial"/>
        <family val="2"/>
      </rPr>
      <t xml:space="preserve"> </t>
    </r>
  </si>
  <si>
    <t>Zemědělství, lesnictví, rybářství</t>
  </si>
  <si>
    <t>CELKEM</t>
  </si>
  <si>
    <r>
      <t>Emise</t>
    </r>
    <r>
      <rPr>
        <b/>
        <vertAlign val="subscript"/>
        <sz val="10"/>
        <rFont val="Arial"/>
        <family val="2"/>
      </rPr>
      <t xml:space="preserve"> CO</t>
    </r>
    <r>
      <rPr>
        <b/>
        <sz val="10"/>
        <rFont val="Arial"/>
        <family val="2"/>
      </rPr>
      <t>2</t>
    </r>
    <r>
      <rPr>
        <b/>
        <vertAlign val="subscript"/>
        <sz val="10"/>
        <rFont val="Arial"/>
        <family val="2"/>
      </rPr>
      <t xml:space="preserve"> [t] / emise CO</t>
    </r>
    <r>
      <rPr>
        <b/>
        <sz val="10"/>
        <rFont val="Arial"/>
        <family val="2"/>
      </rPr>
      <t>2 ekv. [t]</t>
    </r>
  </si>
  <si>
    <t>Mezisoučet</t>
  </si>
  <si>
    <t xml:space="preserve">OSTATNÍ </t>
  </si>
  <si>
    <t>JINÉ SEKTORY NESOUVISEJÍCÍ S ENERGIÍ</t>
  </si>
  <si>
    <t>Nakládání s odpady</t>
  </si>
  <si>
    <t>Nakládání s odpadními vodami</t>
  </si>
  <si>
    <t>Jiné sektory nesouvisející s energií</t>
  </si>
  <si>
    <t>Obec Mokrá-Horákov</t>
  </si>
  <si>
    <t>Obec Hrušky</t>
  </si>
  <si>
    <t>Obec Kobylnice</t>
  </si>
  <si>
    <t>Obec Blažovice</t>
  </si>
  <si>
    <t>Obec Moutnice</t>
  </si>
  <si>
    <t>Obec Vážany nad Litavou</t>
  </si>
  <si>
    <t>Městys Pozořice</t>
  </si>
  <si>
    <t>Spotřeba energií v roce 2010 (MWh)</t>
  </si>
  <si>
    <t>Spotřeba energií v roce 2030 (MWh)</t>
  </si>
  <si>
    <t>Úspora 2010/2030 (MWh)</t>
  </si>
  <si>
    <t>Produkce CO2 v roce 2010 (t)</t>
  </si>
  <si>
    <t>Produkce CO2 v roce 2030 (t)</t>
  </si>
  <si>
    <t>Úspora 2010/2030 (t)</t>
  </si>
  <si>
    <t>Spotřeba energií obecní budovy 2010 (MWh)</t>
  </si>
  <si>
    <t>Spotřeba energií obecní budovy 2030 (MWh)</t>
  </si>
  <si>
    <t>Produkce CO2 u obecních budov v roce 2010 (t)</t>
  </si>
  <si>
    <t>Produkce CO2 u obecních budov v roce 2030 (t)</t>
  </si>
  <si>
    <t>Úspora 2010/2030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</si>
</sst>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u val="double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7.5"/>
      <color indexed="23"/>
      <name val="Arial"/>
      <family val="2"/>
    </font>
    <font>
      <b/>
      <i/>
      <sz val="10"/>
      <color indexed="9"/>
      <name val="Arial"/>
      <family val="2"/>
    </font>
    <font>
      <b/>
      <vertAlign val="subscript"/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5"/>
      <name val="Tahoma"/>
      <family val="2"/>
    </font>
    <font>
      <sz val="11"/>
      <color theme="5"/>
      <name val="Calibri"/>
      <family val="2"/>
    </font>
    <font>
      <b/>
      <sz val="9"/>
      <color theme="0"/>
      <name val="Arial"/>
      <family val="2"/>
    </font>
    <font>
      <b/>
      <sz val="11"/>
      <color theme="6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theme="1"/>
      <name val="Calibri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EB7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</borders>
  <cellStyleXfs count="69">
    <xf numFmtId="0" fontId="0" fillId="0" borderId="0"/>
    <xf numFmtId="0" fontId="3" fillId="0" borderId="0"/>
    <xf numFmtId="0" fontId="3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4" borderId="0" applyNumberFormat="0" applyBorder="0" applyAlignment="0" applyProtection="0"/>
    <xf numFmtId="0" fontId="9" fillId="14" borderId="1" applyNumberFormat="0" applyAlignment="0" applyProtection="0"/>
    <xf numFmtId="0" fontId="10" fillId="19" borderId="2" applyNumberFormat="0" applyAlignment="0" applyProtection="0"/>
    <xf numFmtId="0" fontId="11" fillId="0" borderId="3" applyNumberFormat="0" applyFill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3" fillId="9" borderId="1" applyNumberFormat="0" applyAlignment="0" applyProtection="0"/>
    <xf numFmtId="0" fontId="25" fillId="0" borderId="0" applyNumberFormat="0" applyBorder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/>
    <xf numFmtId="0" fontId="26" fillId="0" borderId="0">
      <alignment vertical="center"/>
    </xf>
    <xf numFmtId="0" fontId="25" fillId="0" borderId="0" applyNumberFormat="0" applyBorder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10" borderId="4" applyNumberFormat="0" applyFont="0" applyAlignment="0" applyProtection="0"/>
    <xf numFmtId="49" fontId="27" fillId="25" borderId="10" applyBorder="0">
      <alignment horizontal="left"/>
    </xf>
    <xf numFmtId="49" fontId="27" fillId="26" borderId="11">
      <alignment horizontal="left" vertical="top" wrapText="1"/>
    </xf>
    <xf numFmtId="49" fontId="27" fillId="27" borderId="11">
      <alignment horizontal="left" vertical="top" wrapText="1"/>
    </xf>
    <xf numFmtId="49" fontId="28" fillId="0" borderId="11">
      <alignment horizontal="left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14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2" fillId="0" borderId="8" applyNumberFormat="0" applyFill="0" applyAlignment="0" applyProtection="0"/>
    <xf numFmtId="49" fontId="29" fillId="28" borderId="11">
      <alignment horizontal="left" vertical="top"/>
    </xf>
    <xf numFmtId="0" fontId="29" fillId="29" borderId="11">
      <alignment horizontal="left" vertical="top"/>
    </xf>
  </cellStyleXfs>
  <cellXfs count="88">
    <xf numFmtId="0" fontId="0" fillId="0" borderId="0" xfId="0"/>
    <xf numFmtId="0" fontId="2" fillId="33" borderId="12" xfId="41" applyFont="1" applyFill="1" applyBorder="1" applyAlignment="1">
      <alignment horizontal="center" vertical="center" wrapText="1"/>
    </xf>
    <xf numFmtId="0" fontId="1" fillId="0" borderId="12" xfId="41" applyBorder="1" applyAlignment="1" applyProtection="1">
      <alignment horizontal="center" vertical="center"/>
      <protection locked="0"/>
    </xf>
    <xf numFmtId="0" fontId="30" fillId="30" borderId="12" xfId="41" applyFont="1" applyFill="1" applyBorder="1" applyAlignment="1" applyProtection="1">
      <alignment horizontal="center" vertical="center"/>
      <protection locked="0"/>
    </xf>
    <xf numFmtId="0" fontId="5" fillId="0" borderId="12" xfId="41" applyFont="1" applyBorder="1" applyAlignment="1">
      <alignment horizontal="left" vertical="center"/>
    </xf>
    <xf numFmtId="0" fontId="2" fillId="32" borderId="12" xfId="41" applyFont="1" applyFill="1" applyBorder="1" applyAlignment="1" applyProtection="1">
      <alignment horizontal="center" vertical="center"/>
      <protection locked="0"/>
    </xf>
    <xf numFmtId="0" fontId="5" fillId="0" borderId="12" xfId="41" applyFont="1" applyBorder="1" applyAlignment="1">
      <alignment horizontal="left" vertical="center" wrapText="1"/>
    </xf>
    <xf numFmtId="0" fontId="1" fillId="32" borderId="12" xfId="41" applyFill="1" applyBorder="1" applyAlignment="1" applyProtection="1">
      <alignment horizontal="center" vertical="center"/>
      <protection locked="0"/>
    </xf>
    <xf numFmtId="3" fontId="30" fillId="30" borderId="12" xfId="41" applyNumberFormat="1" applyFont="1" applyFill="1" applyBorder="1" applyAlignment="1" applyProtection="1">
      <alignment horizontal="center" vertical="center"/>
      <protection locked="0"/>
    </xf>
    <xf numFmtId="3" fontId="2" fillId="32" borderId="12" xfId="41" applyNumberFormat="1" applyFont="1" applyFill="1" applyBorder="1" applyAlignment="1" applyProtection="1">
      <alignment horizontal="center" vertical="center"/>
      <protection locked="0"/>
    </xf>
    <xf numFmtId="3" fontId="1" fillId="35" borderId="12" xfId="41" applyNumberFormat="1" applyFill="1" applyBorder="1" applyAlignment="1" applyProtection="1">
      <alignment horizontal="center" vertical="center"/>
      <protection locked="0"/>
    </xf>
    <xf numFmtId="3" fontId="2" fillId="35" borderId="12" xfId="41" applyNumberFormat="1" applyFont="1" applyFill="1" applyBorder="1" applyAlignment="1" applyProtection="1">
      <alignment horizontal="center" vertical="center"/>
      <protection locked="0"/>
    </xf>
    <xf numFmtId="3" fontId="2" fillId="34" borderId="12" xfId="41" applyNumberFormat="1" applyFont="1" applyFill="1" applyBorder="1" applyAlignment="1" applyProtection="1">
      <alignment horizontal="center" vertical="center"/>
      <protection locked="0"/>
    </xf>
    <xf numFmtId="0" fontId="30" fillId="33" borderId="0" xfId="41" applyFont="1" applyFill="1" applyAlignment="1">
      <alignment vertical="center"/>
    </xf>
    <xf numFmtId="0" fontId="31" fillId="33" borderId="0" xfId="41" applyFont="1" applyFill="1" applyAlignment="1">
      <alignment vertical="center"/>
    </xf>
    <xf numFmtId="1" fontId="2" fillId="35" borderId="0" xfId="41" applyNumberFormat="1" applyFont="1" applyFill="1" applyAlignment="1" applyProtection="1">
      <alignment horizontal="center" vertical="center"/>
      <protection locked="0"/>
    </xf>
    <xf numFmtId="3" fontId="2" fillId="35" borderId="0" xfId="41" applyNumberFormat="1" applyFont="1" applyFill="1" applyAlignment="1" applyProtection="1">
      <alignment horizontal="center" vertical="center"/>
      <protection locked="0"/>
    </xf>
    <xf numFmtId="1" fontId="1" fillId="35" borderId="12" xfId="41" applyNumberFormat="1" applyFill="1" applyBorder="1" applyAlignment="1" applyProtection="1">
      <alignment horizontal="center" vertical="center"/>
      <protection locked="0"/>
    </xf>
    <xf numFmtId="1" fontId="2" fillId="35" borderId="12" xfId="41" applyNumberFormat="1" applyFont="1" applyFill="1" applyBorder="1" applyAlignment="1" applyProtection="1">
      <alignment horizontal="center" vertical="center"/>
      <protection locked="0"/>
    </xf>
    <xf numFmtId="3" fontId="35" fillId="0" borderId="24" xfId="0" applyNumberFormat="1" applyFont="1" applyBorder="1"/>
    <xf numFmtId="3" fontId="35" fillId="0" borderId="9" xfId="0" applyNumberFormat="1" applyFont="1" applyBorder="1"/>
    <xf numFmtId="3" fontId="1" fillId="0" borderId="12" xfId="41" applyNumberFormat="1" applyBorder="1" applyAlignment="1" applyProtection="1">
      <alignment horizontal="center" vertical="center"/>
      <protection locked="0"/>
    </xf>
    <xf numFmtId="165" fontId="2" fillId="36" borderId="12" xfId="41" applyNumberFormat="1" applyFont="1" applyFill="1" applyBorder="1" applyAlignment="1">
      <alignment horizontal="center" vertical="center"/>
    </xf>
    <xf numFmtId="0" fontId="30" fillId="38" borderId="0" xfId="41" applyFont="1" applyFill="1" applyAlignment="1">
      <alignment vertical="center"/>
    </xf>
    <xf numFmtId="0" fontId="31" fillId="38" borderId="0" xfId="41" applyFont="1" applyFill="1" applyAlignment="1">
      <alignment vertical="center"/>
    </xf>
    <xf numFmtId="1" fontId="2" fillId="38" borderId="0" xfId="41" applyNumberFormat="1" applyFont="1" applyFill="1" applyAlignment="1" applyProtection="1">
      <alignment horizontal="center" vertical="center"/>
      <protection locked="0"/>
    </xf>
    <xf numFmtId="3" fontId="2" fillId="38" borderId="0" xfId="41" applyNumberFormat="1" applyFont="1" applyFill="1" applyAlignment="1" applyProtection="1">
      <alignment horizontal="center" vertical="center"/>
      <protection locked="0"/>
    </xf>
    <xf numFmtId="0" fontId="0" fillId="38" borderId="0" xfId="0" applyFill="1"/>
    <xf numFmtId="3" fontId="0" fillId="0" borderId="0" xfId="0" applyNumberFormat="1"/>
    <xf numFmtId="9" fontId="0" fillId="0" borderId="0" xfId="0" applyNumberFormat="1"/>
    <xf numFmtId="0" fontId="5" fillId="32" borderId="12" xfId="41" applyFont="1" applyFill="1" applyBorder="1" applyAlignment="1">
      <alignment horizontal="left" vertical="center"/>
    </xf>
    <xf numFmtId="1" fontId="1" fillId="31" borderId="12" xfId="41" applyNumberFormat="1" applyFill="1" applyBorder="1" applyAlignment="1">
      <alignment horizontal="center" vertical="center"/>
    </xf>
    <xf numFmtId="0" fontId="5" fillId="0" borderId="12" xfId="41" applyFont="1" applyBorder="1" applyAlignment="1">
      <alignment horizontal="left" vertical="center"/>
    </xf>
    <xf numFmtId="0" fontId="30" fillId="33" borderId="12" xfId="41" applyFont="1" applyFill="1" applyBorder="1" applyAlignment="1">
      <alignment vertical="center"/>
    </xf>
    <xf numFmtId="0" fontId="31" fillId="33" borderId="12" xfId="41" applyFont="1" applyFill="1" applyBorder="1" applyAlignment="1">
      <alignment vertical="center"/>
    </xf>
    <xf numFmtId="0" fontId="4" fillId="37" borderId="12" xfId="41" applyFont="1" applyFill="1" applyBorder="1" applyAlignment="1">
      <alignment vertical="center"/>
    </xf>
    <xf numFmtId="0" fontId="1" fillId="0" borderId="12" xfId="41" applyBorder="1" applyAlignment="1">
      <alignment vertical="center"/>
    </xf>
    <xf numFmtId="1" fontId="2" fillId="24" borderId="12" xfId="41" applyNumberFormat="1" applyFont="1" applyFill="1" applyBorder="1" applyAlignment="1">
      <alignment horizontal="center" vertical="center"/>
    </xf>
    <xf numFmtId="0" fontId="30" fillId="24" borderId="12" xfId="41" applyFont="1" applyFill="1" applyBorder="1" applyAlignment="1">
      <alignment vertical="center"/>
    </xf>
    <xf numFmtId="0" fontId="33" fillId="24" borderId="12" xfId="41" applyFont="1" applyFill="1" applyBorder="1" applyAlignment="1">
      <alignment horizontal="center" vertical="center"/>
    </xf>
    <xf numFmtId="0" fontId="5" fillId="0" borderId="12" xfId="41" applyFont="1" applyBorder="1" applyAlignment="1">
      <alignment horizontal="left" vertical="center" wrapText="1"/>
    </xf>
    <xf numFmtId="0" fontId="30" fillId="33" borderId="12" xfId="41" applyFont="1" applyFill="1" applyBorder="1" applyAlignment="1">
      <alignment horizontal="left" vertical="center"/>
    </xf>
    <xf numFmtId="0" fontId="31" fillId="33" borderId="12" xfId="41" applyFont="1" applyFill="1" applyBorder="1" applyAlignment="1">
      <alignment horizontal="left" vertical="center"/>
    </xf>
    <xf numFmtId="0" fontId="30" fillId="37" borderId="12" xfId="41" applyFont="1" applyFill="1" applyBorder="1" applyAlignment="1">
      <alignment vertical="center"/>
    </xf>
    <xf numFmtId="0" fontId="31" fillId="0" borderId="12" xfId="41" applyFont="1" applyBorder="1" applyAlignment="1">
      <alignment vertical="center"/>
    </xf>
    <xf numFmtId="0" fontId="32" fillId="37" borderId="12" xfId="41" applyFont="1" applyFill="1" applyBorder="1" applyAlignment="1">
      <alignment horizontal="center"/>
    </xf>
    <xf numFmtId="0" fontId="2" fillId="33" borderId="12" xfId="41" applyFont="1" applyFill="1" applyBorder="1" applyAlignment="1">
      <alignment horizontal="center" vertical="center" wrapText="1"/>
    </xf>
    <xf numFmtId="0" fontId="1" fillId="33" borderId="12" xfId="41" applyFill="1" applyBorder="1" applyAlignment="1">
      <alignment vertical="center"/>
    </xf>
    <xf numFmtId="0" fontId="34" fillId="24" borderId="12" xfId="4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33" borderId="12" xfId="41" applyFill="1" applyBorder="1" applyAlignment="1">
      <alignment horizontal="center" vertical="center"/>
    </xf>
    <xf numFmtId="0" fontId="5" fillId="0" borderId="14" xfId="41" applyFont="1" applyBorder="1" applyAlignment="1">
      <alignment horizontal="left" vertical="center"/>
    </xf>
    <xf numFmtId="0" fontId="5" fillId="0" borderId="15" xfId="41" applyFont="1" applyBorder="1" applyAlignment="1">
      <alignment horizontal="left" vertical="center"/>
    </xf>
    <xf numFmtId="0" fontId="30" fillId="33" borderId="14" xfId="41" applyFont="1" applyFill="1" applyBorder="1" applyAlignment="1">
      <alignment horizontal="left" vertical="center"/>
    </xf>
    <xf numFmtId="0" fontId="30" fillId="33" borderId="15" xfId="41" applyFont="1" applyFill="1" applyBorder="1" applyAlignment="1">
      <alignment horizontal="left" vertical="center"/>
    </xf>
    <xf numFmtId="0" fontId="30" fillId="37" borderId="14" xfId="41" applyFont="1" applyFill="1" applyBorder="1" applyAlignment="1">
      <alignment vertical="center"/>
    </xf>
    <xf numFmtId="0" fontId="30" fillId="37" borderId="15" xfId="41" applyFont="1" applyFill="1" applyBorder="1" applyAlignment="1">
      <alignment vertical="center"/>
    </xf>
    <xf numFmtId="0" fontId="32" fillId="37" borderId="14" xfId="41" applyFont="1" applyFill="1" applyBorder="1" applyAlignment="1">
      <alignment horizontal="center"/>
    </xf>
    <xf numFmtId="0" fontId="32" fillId="37" borderId="16" xfId="41" applyFont="1" applyFill="1" applyBorder="1" applyAlignment="1">
      <alignment horizontal="center"/>
    </xf>
    <xf numFmtId="0" fontId="32" fillId="37" borderId="15" xfId="41" applyFont="1" applyFill="1" applyBorder="1" applyAlignment="1">
      <alignment horizontal="center"/>
    </xf>
    <xf numFmtId="0" fontId="5" fillId="32" borderId="14" xfId="41" applyFont="1" applyFill="1" applyBorder="1" applyAlignment="1">
      <alignment horizontal="left" vertical="center"/>
    </xf>
    <xf numFmtId="0" fontId="5" fillId="32" borderId="15" xfId="41" applyFont="1" applyFill="1" applyBorder="1" applyAlignment="1">
      <alignment horizontal="left" vertical="center"/>
    </xf>
    <xf numFmtId="0" fontId="30" fillId="24" borderId="14" xfId="41" applyFont="1" applyFill="1" applyBorder="1" applyAlignment="1">
      <alignment vertical="center"/>
    </xf>
    <xf numFmtId="0" fontId="30" fillId="24" borderId="15" xfId="41" applyFont="1" applyFill="1" applyBorder="1" applyAlignment="1">
      <alignment vertical="center"/>
    </xf>
    <xf numFmtId="0" fontId="34" fillId="24" borderId="17" xfId="41" applyFont="1" applyFill="1" applyBorder="1" applyAlignment="1">
      <alignment horizontal="center"/>
    </xf>
    <xf numFmtId="0" fontId="34" fillId="24" borderId="18" xfId="41" applyFont="1" applyFill="1" applyBorder="1" applyAlignment="1">
      <alignment horizontal="center"/>
    </xf>
    <xf numFmtId="0" fontId="34" fillId="24" borderId="19" xfId="41" applyFont="1" applyFill="1" applyBorder="1" applyAlignment="1">
      <alignment horizontal="center"/>
    </xf>
    <xf numFmtId="0" fontId="5" fillId="0" borderId="27" xfId="41" applyFont="1" applyBorder="1" applyAlignment="1">
      <alignment horizontal="left" vertical="center"/>
    </xf>
    <xf numFmtId="0" fontId="5" fillId="0" borderId="14" xfId="41" applyFont="1" applyBorder="1" applyAlignment="1">
      <alignment horizontal="left" vertical="center" wrapText="1"/>
    </xf>
    <xf numFmtId="0" fontId="5" fillId="0" borderId="27" xfId="41" applyFont="1" applyBorder="1" applyAlignment="1">
      <alignment horizontal="left" vertical="center" wrapText="1"/>
    </xf>
    <xf numFmtId="0" fontId="5" fillId="0" borderId="23" xfId="41" applyFont="1" applyBorder="1" applyAlignment="1">
      <alignment horizontal="left" vertical="center" wrapText="1"/>
    </xf>
    <xf numFmtId="0" fontId="5" fillId="0" borderId="13" xfId="41" applyFont="1" applyBorder="1" applyAlignment="1">
      <alignment horizontal="left" vertical="center" wrapText="1"/>
    </xf>
    <xf numFmtId="0" fontId="4" fillId="37" borderId="14" xfId="41" applyFont="1" applyFill="1" applyBorder="1" applyAlignment="1">
      <alignment vertical="center"/>
    </xf>
    <xf numFmtId="0" fontId="4" fillId="37" borderId="15" xfId="41" applyFont="1" applyFill="1" applyBorder="1" applyAlignment="1">
      <alignment vertical="center"/>
    </xf>
    <xf numFmtId="0" fontId="34" fillId="24" borderId="14" xfId="41" applyFont="1" applyFill="1" applyBorder="1" applyAlignment="1">
      <alignment horizontal="center"/>
    </xf>
    <xf numFmtId="0" fontId="34" fillId="24" borderId="16" xfId="41" applyFont="1" applyFill="1" applyBorder="1" applyAlignment="1">
      <alignment horizontal="center"/>
    </xf>
    <xf numFmtId="0" fontId="34" fillId="24" borderId="15" xfId="41" applyFont="1" applyFill="1" applyBorder="1" applyAlignment="1">
      <alignment horizontal="center"/>
    </xf>
    <xf numFmtId="0" fontId="2" fillId="33" borderId="17" xfId="41" applyFont="1" applyFill="1" applyBorder="1" applyAlignment="1">
      <alignment horizontal="center" vertical="center" wrapText="1"/>
    </xf>
    <xf numFmtId="0" fontId="2" fillId="33" borderId="19" xfId="41" applyFont="1" applyFill="1" applyBorder="1" applyAlignment="1">
      <alignment horizontal="center" vertical="center" wrapText="1"/>
    </xf>
    <xf numFmtId="0" fontId="2" fillId="33" borderId="25" xfId="41" applyFont="1" applyFill="1" applyBorder="1" applyAlignment="1">
      <alignment horizontal="center" vertical="center" wrapText="1"/>
    </xf>
    <xf numFmtId="0" fontId="2" fillId="33" borderId="26" xfId="41" applyFont="1" applyFill="1" applyBorder="1" applyAlignment="1">
      <alignment horizontal="center" vertical="center" wrapText="1"/>
    </xf>
    <xf numFmtId="0" fontId="2" fillId="33" borderId="20" xfId="41" applyFont="1" applyFill="1" applyBorder="1" applyAlignment="1">
      <alignment horizontal="center" vertical="center" wrapText="1"/>
    </xf>
    <xf numFmtId="0" fontId="2" fillId="33" borderId="22" xfId="41" applyFont="1" applyFill="1" applyBorder="1" applyAlignment="1">
      <alignment horizontal="center" vertical="center" wrapText="1"/>
    </xf>
    <xf numFmtId="0" fontId="2" fillId="33" borderId="14" xfId="41" applyFont="1" applyFill="1" applyBorder="1" applyAlignment="1">
      <alignment horizontal="center" vertical="center" wrapText="1"/>
    </xf>
    <xf numFmtId="0" fontId="2" fillId="33" borderId="16" xfId="41" applyFont="1" applyFill="1" applyBorder="1" applyAlignment="1">
      <alignment horizontal="center" vertical="center" wrapText="1"/>
    </xf>
    <xf numFmtId="0" fontId="2" fillId="33" borderId="15" xfId="41" applyFont="1" applyFill="1" applyBorder="1" applyAlignment="1">
      <alignment horizontal="center" vertical="center" wrapText="1"/>
    </xf>
    <xf numFmtId="0" fontId="2" fillId="33" borderId="23" xfId="41" applyFont="1" applyFill="1" applyBorder="1" applyAlignment="1">
      <alignment horizontal="center" vertical="center" wrapText="1"/>
    </xf>
    <xf numFmtId="0" fontId="2" fillId="33" borderId="13" xfId="41" applyFont="1" applyFill="1" applyBorder="1" applyAlignment="1">
      <alignment horizontal="center" vertical="center" wrapText="1"/>
    </xf>
  </cellXfs>
  <cellStyles count="69">
    <cellStyle name="20 % – Zvýraznění 3 2" xfId="2" xr:uid="{F24D355D-1B44-49B1-822D-BD3BC5942F31}"/>
    <cellStyle name="20% - Énfasis1" xfId="3" xr:uid="{6B8597CC-A091-40BA-99DC-B40CE16721F7}"/>
    <cellStyle name="20% - Énfasis2" xfId="4" xr:uid="{E737BC3C-36FD-44C8-8786-7E6FA2BC031F}"/>
    <cellStyle name="20% - Énfasis3" xfId="5" xr:uid="{002237D3-BFAE-426D-8213-E273813E08EA}"/>
    <cellStyle name="20% - Énfasis4" xfId="6" xr:uid="{790D4E9D-7CC2-45BD-9D56-1C216F3D68D0}"/>
    <cellStyle name="20% - Énfasis5" xfId="7" xr:uid="{7C89C537-EF49-4277-B6ED-C2EA8B43AD13}"/>
    <cellStyle name="20% - Énfasis6" xfId="8" xr:uid="{2421FC9E-D1F6-4F9F-B6F8-0C6022B34044}"/>
    <cellStyle name="40% - Énfasis1" xfId="9" xr:uid="{01E28ECC-FCEB-476B-895C-F288C8C26B9A}"/>
    <cellStyle name="40% - Énfasis2" xfId="10" xr:uid="{5D540579-2DC7-4899-B393-151A7BA872F0}"/>
    <cellStyle name="40% - Énfasis3" xfId="11" xr:uid="{084563DA-204A-4BF7-9EA9-1EB5A3D202F9}"/>
    <cellStyle name="40% - Énfasis4" xfId="12" xr:uid="{3182A49C-6C67-4E16-890F-468DF7F53F6E}"/>
    <cellStyle name="40% - Énfasis5" xfId="13" xr:uid="{7D5EC39C-F6BB-4BC7-82C2-244D14C92796}"/>
    <cellStyle name="40% - Énfasis6" xfId="14" xr:uid="{C2F46BB0-FD63-4C1E-8819-6E9AD7D2E9BC}"/>
    <cellStyle name="60% - Énfasis1" xfId="15" xr:uid="{A287CB40-03AB-41A0-8A94-109A18FEA150}"/>
    <cellStyle name="60% - Énfasis2" xfId="16" xr:uid="{1FDD7C52-307E-4D54-A9E5-34CE37E08721}"/>
    <cellStyle name="60% - Énfasis3" xfId="17" xr:uid="{793F5063-4831-4D68-8581-3B0C85449085}"/>
    <cellStyle name="60% - Énfasis4" xfId="18" xr:uid="{4810F4B4-1FA4-4296-B8C8-BF7AAA8BA02C}"/>
    <cellStyle name="60% - Énfasis5" xfId="19" xr:uid="{41DB39F7-5F66-43E2-BD6D-98F59F56807C}"/>
    <cellStyle name="60% - Énfasis6" xfId="20" xr:uid="{8C24C9DF-4A38-4CCF-A904-E65542EF96A0}"/>
    <cellStyle name="Buena" xfId="21" xr:uid="{415496B9-CD42-49C9-860F-1E9A3B674BA3}"/>
    <cellStyle name="Cálculo" xfId="22" xr:uid="{457DBA5D-ACBD-424D-BD26-15664A23B9D3}"/>
    <cellStyle name="Celda de comprobación" xfId="23" xr:uid="{6E51F03F-9BE1-46D3-9B1A-2225B6A6B8DB}"/>
    <cellStyle name="Celda vinculada" xfId="24" xr:uid="{B713764D-9B5D-4172-AD7D-A3FD6B028736}"/>
    <cellStyle name="Čárka 2" xfId="25" xr:uid="{5DFDF0FB-F540-4BF2-A310-EEB9FE5E7CCD}"/>
    <cellStyle name="Encabezado 4" xfId="26" xr:uid="{AE4DCAE0-283B-4DE1-8DDF-8A09713B354D}"/>
    <cellStyle name="Énfasis1" xfId="27" xr:uid="{DA91C614-DD58-4B58-9CA8-A758D4C1107E}"/>
    <cellStyle name="Énfasis2" xfId="28" xr:uid="{34FF910B-46D4-49E9-8DD6-D33E0E60A427}"/>
    <cellStyle name="Énfasis3" xfId="29" xr:uid="{467F266D-7EA6-40B7-BEDA-4C933085A350}"/>
    <cellStyle name="Énfasis4" xfId="30" xr:uid="{6F38BC52-0E81-43BC-9BE9-9CD6941BEDDA}"/>
    <cellStyle name="Énfasis5" xfId="31" xr:uid="{821A0EE5-93EF-45A8-850B-0C2DC9551FC2}"/>
    <cellStyle name="Énfasis6" xfId="32" xr:uid="{264BE249-8714-4A8A-8BE1-8C0A74B2182F}"/>
    <cellStyle name="Entrada" xfId="33" xr:uid="{00A768BE-B7A8-454D-9235-774451EEC161}"/>
    <cellStyle name="Hypertextový odkaz 2" xfId="34" xr:uid="{82CB41D5-B797-4857-B2A4-DF87A9AF2A5E}"/>
    <cellStyle name="Hypertextový odkaz 3" xfId="35" xr:uid="{41D2136C-2792-43FC-B895-68A24E86D8AA}"/>
    <cellStyle name="Incorrecto" xfId="36" xr:uid="{DD84F6A3-48B1-4D95-94B2-207401E45E80}"/>
    <cellStyle name="Interní odkaz" xfId="37" xr:uid="{D6D11538-DEF1-42DC-956F-88EF8A5F177A}"/>
    <cellStyle name="Lien hypertexte 2" xfId="38" xr:uid="{B7E81856-8B14-42B2-8F2E-6283BD0C38D9}"/>
    <cellStyle name="Lien hypertexte 3" xfId="39" xr:uid="{B8809E6C-AC7E-49E6-9072-07DE09727FDA}"/>
    <cellStyle name="Normal 2_Munkafüzet1" xfId="40" xr:uid="{B551E25F-4B5D-4039-9FA2-971C4828D5AC}"/>
    <cellStyle name="Normální" xfId="0" builtinId="0"/>
    <cellStyle name="Normální 2" xfId="41" xr:uid="{22F75E85-E7A0-4FDB-8829-BCE820FA31A6}"/>
    <cellStyle name="Normální 2 2" xfId="42" xr:uid="{F3063234-F371-414C-A5CE-303C29A71922}"/>
    <cellStyle name="Normální 2 3" xfId="43" xr:uid="{5A22ADC3-7F52-4E21-952B-BDFA7AAC8C65}"/>
    <cellStyle name="Normální 3" xfId="44" xr:uid="{13AE3499-B4EB-4221-8915-382367D50635}"/>
    <cellStyle name="Normální 4" xfId="45" xr:uid="{3B631152-49A2-4334-83D0-4914A70672D0}"/>
    <cellStyle name="Normální 5" xfId="46" xr:uid="{DFEEB945-BC3A-49B4-ABD3-41F964E3071C}"/>
    <cellStyle name="Normální 6" xfId="47" xr:uid="{5ECCD50C-891B-4744-BF07-BDE6C18ECCB2}"/>
    <cellStyle name="Normální 7" xfId="48" xr:uid="{3B7D3059-FB83-4E82-B67F-07FD33169788}"/>
    <cellStyle name="Normální 8" xfId="49" xr:uid="{0203F736-86CF-49B9-828C-FEEAAFD427AE}"/>
    <cellStyle name="Normální 9" xfId="1" xr:uid="{86E1FD23-3F74-4431-A985-1FE49332918D}"/>
    <cellStyle name="Notas" xfId="50" xr:uid="{718946DE-FB73-430C-94C9-E15D12A903BD}"/>
    <cellStyle name="Otázka A" xfId="51" xr:uid="{E64E14B6-E02F-4AD5-837C-BA9600386044}"/>
    <cellStyle name="Otázka M2" xfId="52" xr:uid="{94997151-F3BB-472B-9CAE-8286B214969D}"/>
    <cellStyle name="Otázka M3" xfId="53" xr:uid="{8CC2A81F-2FBC-45B2-83F4-AFDADCA35597}"/>
    <cellStyle name="Podtitul" xfId="54" xr:uid="{BA9FA615-6922-497B-8694-FD4D950E4B4A}"/>
    <cellStyle name="Pourcentage 2" xfId="55" xr:uid="{C7B52949-F0EB-4EBB-AE39-8A5334B5D9B7}"/>
    <cellStyle name="Pourcentage 2 2" xfId="56" xr:uid="{40052B3C-D743-4DC3-9CA2-98D227034B3A}"/>
    <cellStyle name="Procenta 2" xfId="57" xr:uid="{A47D9371-E274-4C2E-90D5-C84BD7504BD3}"/>
    <cellStyle name="Procento 2" xfId="58" xr:uid="{2A4A6C19-C273-4AFD-80BC-6D1F03254FF3}"/>
    <cellStyle name="Procento 3" xfId="59" xr:uid="{9208E025-ECE1-42C9-BD57-445523DD08DE}"/>
    <cellStyle name="Salida" xfId="60" xr:uid="{81D9D498-4FDA-4513-B681-39EB841270DB}"/>
    <cellStyle name="Texto de advertencia" xfId="61" xr:uid="{A9B4DBC4-88B3-4D31-BC6E-5365C581531C}"/>
    <cellStyle name="Texto explicativo" xfId="62" xr:uid="{D1E7BD54-A03A-4019-A5ED-D29C6734EA22}"/>
    <cellStyle name="Título" xfId="63" xr:uid="{8AA69EFE-2109-4310-8D29-046309AE0A3D}"/>
    <cellStyle name="Título 1" xfId="64" xr:uid="{44FE321F-F7C2-4B7D-9D59-3231C7BF8BE8}"/>
    <cellStyle name="Título 2" xfId="65" xr:uid="{02A1BC5A-C96A-4770-A449-93B4C18DCC85}"/>
    <cellStyle name="Título 3" xfId="66" xr:uid="{16148B36-3FBD-4700-8402-92B1A4C61118}"/>
    <cellStyle name="Typ vstupu" xfId="67" xr:uid="{45CCD914-3430-46A3-BF28-294C830A230D}"/>
    <cellStyle name="Vstupní pole" xfId="68" xr:uid="{911CCE22-02BF-4435-B8E7-2A5885C022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53FC-99AF-4800-92BD-5672F329A443}">
  <dimension ref="A1:R334"/>
  <sheetViews>
    <sheetView topLeftCell="A170" zoomScaleNormal="100" workbookViewId="0">
      <selection activeCell="O298" sqref="O298"/>
    </sheetView>
  </sheetViews>
  <sheetFormatPr defaultRowHeight="14.4" x14ac:dyDescent="0.3"/>
  <sheetData>
    <row r="1" spans="1:18" hidden="1" x14ac:dyDescent="0.3">
      <c r="C1">
        <v>0.95</v>
      </c>
      <c r="E1" s="22">
        <v>0.20200000000000001</v>
      </c>
      <c r="F1" s="22">
        <v>0</v>
      </c>
      <c r="G1" s="22">
        <v>0</v>
      </c>
      <c r="H1" s="22">
        <v>0</v>
      </c>
      <c r="I1" s="22">
        <v>0</v>
      </c>
      <c r="J1" s="22">
        <v>0.36399999999999999</v>
      </c>
      <c r="K1" s="22">
        <v>0.35399999999999998</v>
      </c>
      <c r="L1" s="22">
        <v>0</v>
      </c>
      <c r="M1" s="22">
        <v>0</v>
      </c>
      <c r="N1" s="22">
        <v>0</v>
      </c>
      <c r="O1" s="22">
        <v>0</v>
      </c>
      <c r="P1" s="22">
        <v>0</v>
      </c>
      <c r="Q1" s="22">
        <v>0</v>
      </c>
    </row>
    <row r="2" spans="1:18" x14ac:dyDescent="0.3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x14ac:dyDescent="0.3">
      <c r="A3" s="46" t="s">
        <v>0</v>
      </c>
      <c r="B3" s="50"/>
      <c r="C3" s="46" t="s">
        <v>1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x14ac:dyDescent="0.3">
      <c r="A4" s="46"/>
      <c r="B4" s="50"/>
      <c r="C4" s="46" t="s">
        <v>2</v>
      </c>
      <c r="D4" s="46" t="s">
        <v>3</v>
      </c>
      <c r="E4" s="46" t="s">
        <v>4</v>
      </c>
      <c r="F4" s="46"/>
      <c r="G4" s="46"/>
      <c r="H4" s="46"/>
      <c r="I4" s="46"/>
      <c r="J4" s="46"/>
      <c r="K4" s="46"/>
      <c r="L4" s="46"/>
      <c r="M4" s="46" t="s">
        <v>5</v>
      </c>
      <c r="N4" s="46"/>
      <c r="O4" s="46"/>
      <c r="P4" s="46"/>
      <c r="Q4" s="46"/>
      <c r="R4" s="46" t="s">
        <v>6</v>
      </c>
    </row>
    <row r="5" spans="1:18" ht="39.6" x14ac:dyDescent="0.3">
      <c r="A5" s="46"/>
      <c r="B5" s="50"/>
      <c r="C5" s="46"/>
      <c r="D5" s="46"/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46"/>
    </row>
    <row r="6" spans="1:18" x14ac:dyDescent="0.3">
      <c r="A6" s="38" t="s">
        <v>20</v>
      </c>
      <c r="B6" s="36"/>
      <c r="C6" s="48" t="s">
        <v>21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x14ac:dyDescent="0.3">
      <c r="A7" s="32" t="s">
        <v>22</v>
      </c>
      <c r="B7" s="32"/>
      <c r="C7" s="20">
        <v>176.16156729860225</v>
      </c>
      <c r="D7" s="21"/>
      <c r="E7" s="21">
        <v>978.84215737987211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"/>
      <c r="Q7" s="2"/>
      <c r="R7" s="8">
        <f>SUM(C7:Q7)</f>
        <v>1155.0037246784743</v>
      </c>
    </row>
    <row r="8" spans="1:18" ht="24.9" customHeight="1" x14ac:dyDescent="0.3">
      <c r="A8" s="40" t="s">
        <v>23</v>
      </c>
      <c r="B8" s="32"/>
      <c r="C8" s="20">
        <v>0</v>
      </c>
      <c r="D8" s="21"/>
      <c r="E8" s="21">
        <v>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"/>
      <c r="Q8" s="2"/>
      <c r="R8" s="8">
        <f t="shared" ref="R8:R10" si="0">SUM(C8:Q8)</f>
        <v>0</v>
      </c>
    </row>
    <row r="9" spans="1:18" x14ac:dyDescent="0.3">
      <c r="A9" s="32" t="s">
        <v>24</v>
      </c>
      <c r="B9" s="32"/>
      <c r="C9" s="20">
        <v>5487.0733450930602</v>
      </c>
      <c r="D9" s="21"/>
      <c r="E9" s="21">
        <v>19195.107102248217</v>
      </c>
      <c r="F9" s="21"/>
      <c r="G9" s="21"/>
      <c r="H9" s="21"/>
      <c r="I9" s="21"/>
      <c r="J9" s="21"/>
      <c r="K9" s="21">
        <v>1253.0588635285044</v>
      </c>
      <c r="L9" s="21"/>
      <c r="M9" s="21"/>
      <c r="N9" s="21"/>
      <c r="O9" s="21">
        <v>5725.4417362560189</v>
      </c>
      <c r="P9" s="2"/>
      <c r="Q9" s="2"/>
      <c r="R9" s="8">
        <f t="shared" si="0"/>
        <v>31660.681047125803</v>
      </c>
    </row>
    <row r="10" spans="1:18" x14ac:dyDescent="0.3">
      <c r="A10" s="32" t="s">
        <v>25</v>
      </c>
      <c r="B10" s="32"/>
      <c r="C10" s="20">
        <v>118.703</v>
      </c>
      <c r="D10" s="21"/>
      <c r="E10" s="21"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"/>
      <c r="Q10" s="2"/>
      <c r="R10" s="8">
        <f t="shared" si="0"/>
        <v>118.703</v>
      </c>
    </row>
    <row r="11" spans="1:18" x14ac:dyDescent="0.3">
      <c r="A11" s="40" t="s">
        <v>26</v>
      </c>
      <c r="B11" s="4" t="s">
        <v>27</v>
      </c>
      <c r="C11" s="19">
        <v>50</v>
      </c>
      <c r="D11" s="21"/>
      <c r="E11" s="21">
        <v>40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"/>
      <c r="Q11" s="2"/>
      <c r="R11" s="9">
        <f>SUM(C11:Q11)</f>
        <v>90</v>
      </c>
    </row>
    <row r="12" spans="1:18" ht="33.6" x14ac:dyDescent="0.3">
      <c r="A12" s="32"/>
      <c r="B12" s="6" t="s">
        <v>28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"/>
      <c r="Q12" s="2"/>
      <c r="R12" s="5">
        <v>0</v>
      </c>
    </row>
    <row r="13" spans="1:18" x14ac:dyDescent="0.3">
      <c r="A13" s="41" t="s">
        <v>29</v>
      </c>
      <c r="B13" s="42"/>
      <c r="C13" s="8">
        <f>SUM(C7:C12)</f>
        <v>5831.9379123916633</v>
      </c>
      <c r="D13" s="3">
        <v>0</v>
      </c>
      <c r="E13" s="8">
        <f>SUM(E7:E12)</f>
        <v>20213.949259628091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8">
        <f>SUM(K7:K12)</f>
        <v>1253.0588635285044</v>
      </c>
      <c r="L13" s="3">
        <v>0</v>
      </c>
      <c r="M13" s="3">
        <v>0</v>
      </c>
      <c r="N13" s="3">
        <v>0</v>
      </c>
      <c r="O13" s="8">
        <f>SUM(O7:O12)</f>
        <v>5725.4417362560189</v>
      </c>
      <c r="P13" s="3">
        <v>0</v>
      </c>
      <c r="Q13" s="3">
        <v>0</v>
      </c>
      <c r="R13" s="8">
        <f>SUM(C13:Q13)</f>
        <v>33024.387771804279</v>
      </c>
    </row>
    <row r="14" spans="1:18" x14ac:dyDescent="0.3">
      <c r="A14" s="35" t="s">
        <v>30</v>
      </c>
      <c r="B14" s="36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x14ac:dyDescent="0.3">
      <c r="A15" s="32" t="s">
        <v>31</v>
      </c>
      <c r="B15" s="3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9">
        <f>SUM(C15:Q15)</f>
        <v>0</v>
      </c>
    </row>
    <row r="16" spans="1:18" x14ac:dyDescent="0.3">
      <c r="A16" s="32" t="s">
        <v>32</v>
      </c>
      <c r="B16" s="3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9">
        <f>SUM(C16:Q16)</f>
        <v>0</v>
      </c>
    </row>
    <row r="17" spans="1:18" x14ac:dyDescent="0.3">
      <c r="A17" s="32" t="s">
        <v>33</v>
      </c>
      <c r="B17" s="3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9">
        <f>SUM(C17:Q17)</f>
        <v>0</v>
      </c>
    </row>
    <row r="18" spans="1:18" x14ac:dyDescent="0.3">
      <c r="A18" s="41" t="s">
        <v>29</v>
      </c>
      <c r="B18" s="42"/>
      <c r="C18" s="3">
        <f>C15+C16+C17</f>
        <v>0</v>
      </c>
      <c r="D18" s="3">
        <f t="shared" ref="D18:P18" si="1">D15+D16+D17</f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  <c r="N18" s="3">
        <f t="shared" si="1"/>
        <v>0</v>
      </c>
      <c r="O18" s="3">
        <f t="shared" si="1"/>
        <v>0</v>
      </c>
      <c r="P18" s="3">
        <f t="shared" si="1"/>
        <v>0</v>
      </c>
      <c r="Q18" s="3">
        <f>Q15+Q16+Q17</f>
        <v>0</v>
      </c>
      <c r="R18" s="8">
        <f>SUM(C18:Q18)</f>
        <v>0</v>
      </c>
    </row>
    <row r="19" spans="1:18" x14ac:dyDescent="0.3">
      <c r="A19" s="43" t="s">
        <v>34</v>
      </c>
      <c r="B19" s="44"/>
      <c r="C19" s="45">
        <v>1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x14ac:dyDescent="0.3">
      <c r="A20" s="30" t="s">
        <v>35</v>
      </c>
      <c r="B20" s="3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9">
        <f>SUM(C20:Q20)</f>
        <v>0</v>
      </c>
    </row>
    <row r="21" spans="1:18" x14ac:dyDescent="0.3">
      <c r="A21" s="41" t="s">
        <v>36</v>
      </c>
      <c r="B21" s="42"/>
      <c r="C21" s="12">
        <f>C18+C13+C20</f>
        <v>5831.9379123916633</v>
      </c>
      <c r="D21" s="12">
        <f t="shared" ref="D21:Q21" si="2">D18+D13+D20</f>
        <v>0</v>
      </c>
      <c r="E21" s="12">
        <f t="shared" si="2"/>
        <v>20213.949259628091</v>
      </c>
      <c r="F21" s="12">
        <f t="shared" si="2"/>
        <v>0</v>
      </c>
      <c r="G21" s="12">
        <f t="shared" si="2"/>
        <v>0</v>
      </c>
      <c r="H21" s="12">
        <f t="shared" si="2"/>
        <v>0</v>
      </c>
      <c r="I21" s="12">
        <f t="shared" si="2"/>
        <v>0</v>
      </c>
      <c r="J21" s="12">
        <f t="shared" si="2"/>
        <v>0</v>
      </c>
      <c r="K21" s="12">
        <f t="shared" si="2"/>
        <v>1253.0588635285044</v>
      </c>
      <c r="L21" s="12">
        <f t="shared" si="2"/>
        <v>0</v>
      </c>
      <c r="M21" s="12">
        <f t="shared" si="2"/>
        <v>0</v>
      </c>
      <c r="N21" s="12">
        <f t="shared" si="2"/>
        <v>0</v>
      </c>
      <c r="O21" s="12">
        <f t="shared" si="2"/>
        <v>5725.4417362560189</v>
      </c>
      <c r="P21" s="12">
        <f t="shared" si="2"/>
        <v>0</v>
      </c>
      <c r="Q21" s="12">
        <f t="shared" si="2"/>
        <v>0</v>
      </c>
      <c r="R21" s="12">
        <f>SUM(C21:Q21)</f>
        <v>33024.387771804279</v>
      </c>
    </row>
    <row r="24" spans="1:18" x14ac:dyDescent="0.3">
      <c r="A24" s="46" t="s">
        <v>0</v>
      </c>
      <c r="B24" s="47"/>
      <c r="C24" s="46" t="s">
        <v>37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x14ac:dyDescent="0.3">
      <c r="A25" s="46"/>
      <c r="B25" s="47"/>
      <c r="C25" s="46" t="s">
        <v>2</v>
      </c>
      <c r="D25" s="46" t="s">
        <v>3</v>
      </c>
      <c r="E25" s="46" t="s">
        <v>4</v>
      </c>
      <c r="F25" s="46"/>
      <c r="G25" s="46"/>
      <c r="H25" s="46"/>
      <c r="I25" s="46"/>
      <c r="J25" s="46"/>
      <c r="K25" s="46"/>
      <c r="L25" s="46"/>
      <c r="M25" s="46" t="s">
        <v>5</v>
      </c>
      <c r="N25" s="46"/>
      <c r="O25" s="46"/>
      <c r="P25" s="46"/>
      <c r="Q25" s="46"/>
      <c r="R25" s="46" t="s">
        <v>6</v>
      </c>
    </row>
    <row r="26" spans="1:18" ht="39.6" x14ac:dyDescent="0.3">
      <c r="A26" s="46"/>
      <c r="B26" s="47"/>
      <c r="C26" s="46"/>
      <c r="D26" s="46"/>
      <c r="E26" s="1" t="s">
        <v>7</v>
      </c>
      <c r="F26" s="1" t="s">
        <v>8</v>
      </c>
      <c r="G26" s="1" t="s">
        <v>9</v>
      </c>
      <c r="H26" s="1" t="s">
        <v>10</v>
      </c>
      <c r="I26" s="1" t="s">
        <v>11</v>
      </c>
      <c r="J26" s="1" t="s">
        <v>12</v>
      </c>
      <c r="K26" s="1" t="s">
        <v>13</v>
      </c>
      <c r="L26" s="1" t="s">
        <v>14</v>
      </c>
      <c r="M26" s="1" t="s">
        <v>15</v>
      </c>
      <c r="N26" s="1" t="s">
        <v>16</v>
      </c>
      <c r="O26" s="1" t="s">
        <v>17</v>
      </c>
      <c r="P26" s="1" t="s">
        <v>18</v>
      </c>
      <c r="Q26" s="1" t="s">
        <v>19</v>
      </c>
      <c r="R26" s="46"/>
    </row>
    <row r="27" spans="1:18" x14ac:dyDescent="0.3">
      <c r="A27" s="38" t="s">
        <v>20</v>
      </c>
      <c r="B27" s="36"/>
      <c r="C27" s="39" t="s">
        <v>21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x14ac:dyDescent="0.3">
      <c r="A28" s="32" t="s">
        <v>22</v>
      </c>
      <c r="B28" s="32"/>
      <c r="C28" s="10">
        <f>C7*$C$1</f>
        <v>167.35348893367214</v>
      </c>
      <c r="D28" s="10"/>
      <c r="E28" s="10">
        <f>E7*$E$1</f>
        <v>197.72611579073418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>
        <f>SUM(C28:Q28)</f>
        <v>365.07960472440629</v>
      </c>
    </row>
    <row r="29" spans="1:18" x14ac:dyDescent="0.3">
      <c r="A29" s="40" t="s">
        <v>23</v>
      </c>
      <c r="B29" s="3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>
        <f>SUM(C29:Q29)</f>
        <v>0</v>
      </c>
    </row>
    <row r="30" spans="1:18" x14ac:dyDescent="0.3">
      <c r="A30" s="32" t="s">
        <v>24</v>
      </c>
      <c r="B30" s="32"/>
      <c r="C30" s="10">
        <f t="shared" ref="C30:C32" si="3">C9*$C$1</f>
        <v>5212.7196778384068</v>
      </c>
      <c r="D30" s="10"/>
      <c r="E30" s="10">
        <f t="shared" ref="E30:E32" si="4">E9*$E$1</f>
        <v>3877.41163465414</v>
      </c>
      <c r="F30" s="10"/>
      <c r="G30" s="10"/>
      <c r="H30" s="10"/>
      <c r="I30" s="10"/>
      <c r="J30" s="10"/>
      <c r="K30" s="10">
        <f>K9*$K$1</f>
        <v>443.58283768909052</v>
      </c>
      <c r="L30" s="10"/>
      <c r="M30" s="10"/>
      <c r="N30" s="10"/>
      <c r="O30" s="10"/>
      <c r="P30" s="10"/>
      <c r="Q30" s="10"/>
      <c r="R30" s="11">
        <f>SUM(C30:Q30)</f>
        <v>9533.7141501816386</v>
      </c>
    </row>
    <row r="31" spans="1:18" x14ac:dyDescent="0.3">
      <c r="A31" s="32" t="s">
        <v>25</v>
      </c>
      <c r="B31" s="32"/>
      <c r="C31" s="10">
        <f t="shared" si="3"/>
        <v>112.76785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>
        <f>SUM(C31:Q31)</f>
        <v>112.76785</v>
      </c>
    </row>
    <row r="32" spans="1:18" x14ac:dyDescent="0.3">
      <c r="A32" s="40" t="s">
        <v>26</v>
      </c>
      <c r="B32" s="4" t="s">
        <v>27</v>
      </c>
      <c r="C32" s="10">
        <f t="shared" si="3"/>
        <v>47.5</v>
      </c>
      <c r="D32" s="10"/>
      <c r="E32" s="10">
        <f t="shared" si="4"/>
        <v>8.08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>
        <f>SUM(C32:Q32)</f>
        <v>55.58</v>
      </c>
    </row>
    <row r="33" spans="1:18" ht="33.6" x14ac:dyDescent="0.3">
      <c r="A33" s="32"/>
      <c r="B33" s="6" t="s">
        <v>28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1"/>
    </row>
    <row r="34" spans="1:18" x14ac:dyDescent="0.3">
      <c r="A34" s="33" t="s">
        <v>38</v>
      </c>
      <c r="B34" s="34"/>
      <c r="C34" s="10">
        <f>SUM(C28:C33)</f>
        <v>5540.3410167720795</v>
      </c>
      <c r="D34" s="10"/>
      <c r="E34" s="10">
        <f>SUM(E28:E33)</f>
        <v>4083.2177504448741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>
        <f>SUM(R28:R33)</f>
        <v>10067.141604906044</v>
      </c>
    </row>
    <row r="35" spans="1:18" x14ac:dyDescent="0.3">
      <c r="A35" s="35" t="s">
        <v>30</v>
      </c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</row>
    <row r="36" spans="1:18" x14ac:dyDescent="0.3">
      <c r="A36" s="32" t="s">
        <v>31</v>
      </c>
      <c r="B36" s="32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9">
        <f>SUM(C36:Q36)</f>
        <v>0</v>
      </c>
    </row>
    <row r="37" spans="1:18" x14ac:dyDescent="0.3">
      <c r="A37" s="32" t="s">
        <v>32</v>
      </c>
      <c r="B37" s="32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9">
        <f>SUM(C37:Q37)</f>
        <v>0</v>
      </c>
    </row>
    <row r="38" spans="1:18" x14ac:dyDescent="0.3">
      <c r="A38" s="32" t="s">
        <v>33</v>
      </c>
      <c r="B38" s="32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9">
        <f>SUM(C38:Q38)</f>
        <v>0</v>
      </c>
    </row>
    <row r="39" spans="1:18" x14ac:dyDescent="0.3">
      <c r="A39" s="33" t="s">
        <v>38</v>
      </c>
      <c r="B39" s="34"/>
      <c r="C39" s="17">
        <f>SUM(C36:C38)</f>
        <v>0</v>
      </c>
      <c r="D39" s="17"/>
      <c r="E39" s="17"/>
      <c r="F39" s="17"/>
      <c r="G39" s="17"/>
      <c r="H39" s="17">
        <f>SUM(H36:H38)</f>
        <v>0</v>
      </c>
      <c r="I39" s="17">
        <f>SUM(I36:I38)</f>
        <v>0</v>
      </c>
      <c r="J39" s="17"/>
      <c r="K39" s="17"/>
      <c r="L39" s="17"/>
      <c r="M39" s="17"/>
      <c r="N39" s="17"/>
      <c r="O39" s="17"/>
      <c r="P39" s="17"/>
      <c r="Q39" s="17"/>
      <c r="R39" s="18">
        <f>SUM(R36:R38)</f>
        <v>0</v>
      </c>
    </row>
    <row r="40" spans="1:18" x14ac:dyDescent="0.3">
      <c r="A40" s="35" t="s">
        <v>39</v>
      </c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</row>
    <row r="41" spans="1:18" x14ac:dyDescent="0.3">
      <c r="A41" s="30" t="s">
        <v>35</v>
      </c>
      <c r="B41" s="32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1:18" x14ac:dyDescent="0.3">
      <c r="A42" s="35" t="s">
        <v>40</v>
      </c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1:18" x14ac:dyDescent="0.3">
      <c r="A43" s="30" t="s">
        <v>41</v>
      </c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18"/>
    </row>
    <row r="44" spans="1:18" x14ac:dyDescent="0.3">
      <c r="A44" s="32" t="s">
        <v>42</v>
      </c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18"/>
    </row>
    <row r="45" spans="1:18" x14ac:dyDescent="0.3">
      <c r="A45" s="32" t="s">
        <v>43</v>
      </c>
      <c r="B45" s="32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18"/>
    </row>
    <row r="46" spans="1:18" x14ac:dyDescent="0.3">
      <c r="A46" s="33" t="s">
        <v>36</v>
      </c>
      <c r="B46" s="3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1">
        <f>R39+R34</f>
        <v>10067.141604906044</v>
      </c>
    </row>
    <row r="47" spans="1:18" x14ac:dyDescent="0.3">
      <c r="A47" s="13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</row>
    <row r="48" spans="1:18" x14ac:dyDescent="0.3">
      <c r="A48" s="49" t="s">
        <v>46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</row>
    <row r="49" spans="1:18" x14ac:dyDescent="0.3">
      <c r="A49" s="46" t="s">
        <v>0</v>
      </c>
      <c r="B49" s="50"/>
      <c r="C49" s="46" t="s">
        <v>1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spans="1:18" x14ac:dyDescent="0.3">
      <c r="A50" s="46"/>
      <c r="B50" s="50"/>
      <c r="C50" s="46" t="s">
        <v>2</v>
      </c>
      <c r="D50" s="46" t="s">
        <v>3</v>
      </c>
      <c r="E50" s="46" t="s">
        <v>4</v>
      </c>
      <c r="F50" s="46"/>
      <c r="G50" s="46"/>
      <c r="H50" s="46"/>
      <c r="I50" s="46"/>
      <c r="J50" s="46"/>
      <c r="K50" s="46"/>
      <c r="L50" s="46"/>
      <c r="M50" s="46" t="s">
        <v>5</v>
      </c>
      <c r="N50" s="46"/>
      <c r="O50" s="46"/>
      <c r="P50" s="46"/>
      <c r="Q50" s="46"/>
      <c r="R50" s="46" t="s">
        <v>6</v>
      </c>
    </row>
    <row r="51" spans="1:18" ht="39.6" x14ac:dyDescent="0.3">
      <c r="A51" s="46"/>
      <c r="B51" s="50"/>
      <c r="C51" s="46"/>
      <c r="D51" s="46"/>
      <c r="E51" s="1" t="s">
        <v>7</v>
      </c>
      <c r="F51" s="1" t="s">
        <v>8</v>
      </c>
      <c r="G51" s="1" t="s">
        <v>9</v>
      </c>
      <c r="H51" s="1" t="s">
        <v>10</v>
      </c>
      <c r="I51" s="1" t="s">
        <v>11</v>
      </c>
      <c r="J51" s="1" t="s">
        <v>12</v>
      </c>
      <c r="K51" s="1" t="s">
        <v>13</v>
      </c>
      <c r="L51" s="1" t="s">
        <v>14</v>
      </c>
      <c r="M51" s="1" t="s">
        <v>15</v>
      </c>
      <c r="N51" s="1" t="s">
        <v>16</v>
      </c>
      <c r="O51" s="1" t="s">
        <v>17</v>
      </c>
      <c r="P51" s="1" t="s">
        <v>18</v>
      </c>
      <c r="Q51" s="1" t="s">
        <v>19</v>
      </c>
      <c r="R51" s="46"/>
    </row>
    <row r="52" spans="1:18" x14ac:dyDescent="0.3">
      <c r="A52" s="38" t="s">
        <v>20</v>
      </c>
      <c r="B52" s="36"/>
      <c r="C52" s="48" t="s">
        <v>21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x14ac:dyDescent="0.3">
      <c r="A53" s="32" t="s">
        <v>22</v>
      </c>
      <c r="B53" s="32"/>
      <c r="C53" s="20">
        <v>43.378999999999998</v>
      </c>
      <c r="D53" s="21"/>
      <c r="E53" s="21">
        <v>187.18878495116797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"/>
      <c r="Q53" s="2"/>
      <c r="R53" s="8">
        <f>SUM(C53:Q53)</f>
        <v>230.56778495116797</v>
      </c>
    </row>
    <row r="54" spans="1:18" x14ac:dyDescent="0.3">
      <c r="A54" s="40" t="s">
        <v>23</v>
      </c>
      <c r="B54" s="32"/>
      <c r="C54" s="20">
        <v>4.8371090909090908</v>
      </c>
      <c r="D54" s="21"/>
      <c r="E54" s="21">
        <v>27.442452107771267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"/>
      <c r="Q54" s="2"/>
      <c r="R54" s="8">
        <f>SUM(C54:Q54)</f>
        <v>32.279561198680355</v>
      </c>
    </row>
    <row r="55" spans="1:18" x14ac:dyDescent="0.3">
      <c r="A55" s="32" t="s">
        <v>24</v>
      </c>
      <c r="B55" s="32"/>
      <c r="C55" s="20">
        <v>1703.2862288777003</v>
      </c>
      <c r="D55" s="21"/>
      <c r="E55" s="21">
        <v>6249.1213796214215</v>
      </c>
      <c r="F55" s="21"/>
      <c r="G55" s="21"/>
      <c r="H55" s="21"/>
      <c r="I55" s="21"/>
      <c r="J55" s="21"/>
      <c r="K55" s="21">
        <v>408</v>
      </c>
      <c r="L55" s="21"/>
      <c r="M55" s="21"/>
      <c r="N55" s="21"/>
      <c r="O55" s="21">
        <v>1539</v>
      </c>
      <c r="P55" s="2"/>
      <c r="Q55" s="2"/>
      <c r="R55" s="8">
        <f>SUM(C55:Q55)</f>
        <v>9899.4076084991211</v>
      </c>
    </row>
    <row r="56" spans="1:18" x14ac:dyDescent="0.3">
      <c r="A56" s="32" t="s">
        <v>25</v>
      </c>
      <c r="B56" s="32"/>
      <c r="C56" s="20">
        <v>38.631</v>
      </c>
      <c r="D56" s="21"/>
      <c r="E56" s="21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"/>
      <c r="Q56" s="2"/>
      <c r="R56" s="8">
        <f>SUM(C56:Q56)</f>
        <v>38.631</v>
      </c>
    </row>
    <row r="57" spans="1:18" x14ac:dyDescent="0.3">
      <c r="A57" s="40" t="s">
        <v>26</v>
      </c>
      <c r="B57" s="4" t="s">
        <v>27</v>
      </c>
      <c r="C57" s="19">
        <v>25</v>
      </c>
      <c r="D57" s="21"/>
      <c r="E57" s="21">
        <v>20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"/>
      <c r="Q57" s="2"/>
      <c r="R57" s="9">
        <f>SUM(C57:Q57)</f>
        <v>45</v>
      </c>
    </row>
    <row r="58" spans="1:18" ht="33.6" x14ac:dyDescent="0.3">
      <c r="A58" s="32"/>
      <c r="B58" s="6" t="s">
        <v>28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"/>
      <c r="Q58" s="2"/>
      <c r="R58" s="5">
        <v>0</v>
      </c>
    </row>
    <row r="59" spans="1:18" x14ac:dyDescent="0.3">
      <c r="A59" s="41" t="s">
        <v>29</v>
      </c>
      <c r="B59" s="42"/>
      <c r="C59" s="8">
        <f>SUM(C53:C58)</f>
        <v>1815.1333379686096</v>
      </c>
      <c r="D59" s="3">
        <v>0</v>
      </c>
      <c r="E59" s="8">
        <f>SUM(E53:E58)</f>
        <v>6483.7526166803609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8">
        <f>SUM(K53:K58)</f>
        <v>408</v>
      </c>
      <c r="L59" s="3">
        <v>0</v>
      </c>
      <c r="M59" s="3">
        <v>0</v>
      </c>
      <c r="N59" s="3">
        <v>0</v>
      </c>
      <c r="O59" s="8">
        <f>SUM(O53:O58)</f>
        <v>1539</v>
      </c>
      <c r="P59" s="3">
        <v>0</v>
      </c>
      <c r="Q59" s="3">
        <v>0</v>
      </c>
      <c r="R59" s="8">
        <f>SUM(C59:Q59)</f>
        <v>10245.885954648971</v>
      </c>
    </row>
    <row r="60" spans="1:18" x14ac:dyDescent="0.3">
      <c r="A60" s="35" t="s">
        <v>30</v>
      </c>
      <c r="B60" s="36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</row>
    <row r="61" spans="1:18" x14ac:dyDescent="0.3">
      <c r="A61" s="32" t="s">
        <v>31</v>
      </c>
      <c r="B61" s="3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9">
        <f>SUM(C61:Q61)</f>
        <v>0</v>
      </c>
    </row>
    <row r="62" spans="1:18" x14ac:dyDescent="0.3">
      <c r="A62" s="32" t="s">
        <v>32</v>
      </c>
      <c r="B62" s="3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9">
        <f>SUM(C62:Q62)</f>
        <v>0</v>
      </c>
    </row>
    <row r="63" spans="1:18" x14ac:dyDescent="0.3">
      <c r="A63" s="32" t="s">
        <v>33</v>
      </c>
      <c r="B63" s="3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9">
        <f>SUM(C63:Q63)</f>
        <v>0</v>
      </c>
    </row>
    <row r="64" spans="1:18" x14ac:dyDescent="0.3">
      <c r="A64" s="41" t="s">
        <v>29</v>
      </c>
      <c r="B64" s="42"/>
      <c r="C64" s="3">
        <f t="shared" ref="C64:Q64" si="5">C61+C62+C63</f>
        <v>0</v>
      </c>
      <c r="D64" s="3">
        <f t="shared" si="5"/>
        <v>0</v>
      </c>
      <c r="E64" s="3">
        <f t="shared" si="5"/>
        <v>0</v>
      </c>
      <c r="F64" s="3">
        <f t="shared" si="5"/>
        <v>0</v>
      </c>
      <c r="G64" s="3">
        <f t="shared" si="5"/>
        <v>0</v>
      </c>
      <c r="H64" s="3">
        <f t="shared" si="5"/>
        <v>0</v>
      </c>
      <c r="I64" s="3">
        <f t="shared" si="5"/>
        <v>0</v>
      </c>
      <c r="J64" s="3">
        <f t="shared" si="5"/>
        <v>0</v>
      </c>
      <c r="K64" s="3">
        <f t="shared" si="5"/>
        <v>0</v>
      </c>
      <c r="L64" s="3">
        <f t="shared" si="5"/>
        <v>0</v>
      </c>
      <c r="M64" s="3">
        <f t="shared" si="5"/>
        <v>0</v>
      </c>
      <c r="N64" s="3">
        <f t="shared" si="5"/>
        <v>0</v>
      </c>
      <c r="O64" s="3">
        <f t="shared" si="5"/>
        <v>0</v>
      </c>
      <c r="P64" s="3">
        <f t="shared" si="5"/>
        <v>0</v>
      </c>
      <c r="Q64" s="3">
        <f t="shared" si="5"/>
        <v>0</v>
      </c>
      <c r="R64" s="8">
        <f>SUM(C64:Q64)</f>
        <v>0</v>
      </c>
    </row>
    <row r="65" spans="1:18" x14ac:dyDescent="0.3">
      <c r="A65" s="43" t="s">
        <v>34</v>
      </c>
      <c r="B65" s="44"/>
      <c r="C65" s="45">
        <v>1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</row>
    <row r="66" spans="1:18" x14ac:dyDescent="0.3">
      <c r="A66" s="30" t="s">
        <v>35</v>
      </c>
      <c r="B66" s="32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9">
        <f>SUM(C66:Q66)</f>
        <v>0</v>
      </c>
    </row>
    <row r="67" spans="1:18" x14ac:dyDescent="0.3">
      <c r="A67" s="41" t="s">
        <v>36</v>
      </c>
      <c r="B67" s="42"/>
      <c r="C67" s="12">
        <f t="shared" ref="C67:Q67" si="6">C64+C59+C66</f>
        <v>1815.1333379686096</v>
      </c>
      <c r="D67" s="12">
        <f t="shared" si="6"/>
        <v>0</v>
      </c>
      <c r="E67" s="12">
        <f t="shared" si="6"/>
        <v>6483.7526166803609</v>
      </c>
      <c r="F67" s="12">
        <f t="shared" si="6"/>
        <v>0</v>
      </c>
      <c r="G67" s="12">
        <f t="shared" si="6"/>
        <v>0</v>
      </c>
      <c r="H67" s="12">
        <f t="shared" si="6"/>
        <v>0</v>
      </c>
      <c r="I67" s="12">
        <f t="shared" si="6"/>
        <v>0</v>
      </c>
      <c r="J67" s="12">
        <f t="shared" si="6"/>
        <v>0</v>
      </c>
      <c r="K67" s="12">
        <f t="shared" si="6"/>
        <v>408</v>
      </c>
      <c r="L67" s="12">
        <f t="shared" si="6"/>
        <v>0</v>
      </c>
      <c r="M67" s="12">
        <f t="shared" si="6"/>
        <v>0</v>
      </c>
      <c r="N67" s="12">
        <f t="shared" si="6"/>
        <v>0</v>
      </c>
      <c r="O67" s="12">
        <f t="shared" si="6"/>
        <v>1539</v>
      </c>
      <c r="P67" s="12">
        <f t="shared" si="6"/>
        <v>0</v>
      </c>
      <c r="Q67" s="12">
        <f t="shared" si="6"/>
        <v>0</v>
      </c>
      <c r="R67" s="12">
        <f>SUM(C67:Q67)</f>
        <v>10245.885954648971</v>
      </c>
    </row>
    <row r="70" spans="1:18" x14ac:dyDescent="0.3">
      <c r="A70" s="46" t="s">
        <v>0</v>
      </c>
      <c r="B70" s="47"/>
      <c r="C70" s="46" t="s">
        <v>37</v>
      </c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</row>
    <row r="71" spans="1:18" x14ac:dyDescent="0.3">
      <c r="A71" s="46"/>
      <c r="B71" s="47"/>
      <c r="C71" s="46" t="s">
        <v>2</v>
      </c>
      <c r="D71" s="46" t="s">
        <v>3</v>
      </c>
      <c r="E71" s="46" t="s">
        <v>4</v>
      </c>
      <c r="F71" s="46"/>
      <c r="G71" s="46"/>
      <c r="H71" s="46"/>
      <c r="I71" s="46"/>
      <c r="J71" s="46"/>
      <c r="K71" s="46"/>
      <c r="L71" s="46"/>
      <c r="M71" s="46" t="s">
        <v>5</v>
      </c>
      <c r="N71" s="46"/>
      <c r="O71" s="46"/>
      <c r="P71" s="46"/>
      <c r="Q71" s="46"/>
      <c r="R71" s="46" t="s">
        <v>6</v>
      </c>
    </row>
    <row r="72" spans="1:18" ht="39.6" x14ac:dyDescent="0.3">
      <c r="A72" s="46"/>
      <c r="B72" s="47"/>
      <c r="C72" s="46"/>
      <c r="D72" s="46"/>
      <c r="E72" s="1" t="s">
        <v>7</v>
      </c>
      <c r="F72" s="1" t="s">
        <v>8</v>
      </c>
      <c r="G72" s="1" t="s">
        <v>9</v>
      </c>
      <c r="H72" s="1" t="s">
        <v>10</v>
      </c>
      <c r="I72" s="1" t="s">
        <v>11</v>
      </c>
      <c r="J72" s="1" t="s">
        <v>12</v>
      </c>
      <c r="K72" s="1" t="s">
        <v>13</v>
      </c>
      <c r="L72" s="1" t="s">
        <v>14</v>
      </c>
      <c r="M72" s="1" t="s">
        <v>15</v>
      </c>
      <c r="N72" s="1" t="s">
        <v>16</v>
      </c>
      <c r="O72" s="1" t="s">
        <v>17</v>
      </c>
      <c r="P72" s="1" t="s">
        <v>18</v>
      </c>
      <c r="Q72" s="1" t="s">
        <v>19</v>
      </c>
      <c r="R72" s="46"/>
    </row>
    <row r="73" spans="1:18" x14ac:dyDescent="0.3">
      <c r="A73" s="38" t="s">
        <v>20</v>
      </c>
      <c r="B73" s="36"/>
      <c r="C73" s="39" t="s">
        <v>21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</row>
    <row r="74" spans="1:18" x14ac:dyDescent="0.3">
      <c r="A74" s="32" t="s">
        <v>22</v>
      </c>
      <c r="B74" s="32"/>
      <c r="C74" s="10">
        <f>C53*$C$1</f>
        <v>41.210049999999995</v>
      </c>
      <c r="D74" s="10"/>
      <c r="E74" s="10">
        <f>E53*$E$1</f>
        <v>37.812134560135931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1">
        <f>SUM(C74:Q74)</f>
        <v>79.022184560135926</v>
      </c>
    </row>
    <row r="75" spans="1:18" x14ac:dyDescent="0.3">
      <c r="A75" s="40" t="s">
        <v>23</v>
      </c>
      <c r="B75" s="32"/>
      <c r="C75" s="10">
        <f>C54*$C$1</f>
        <v>4.595253636363636</v>
      </c>
      <c r="D75" s="10"/>
      <c r="E75" s="10">
        <f>E54*$E$1</f>
        <v>5.5433753257697962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1">
        <f>SUM(C75:Q75)</f>
        <v>10.138628962133431</v>
      </c>
    </row>
    <row r="76" spans="1:18" x14ac:dyDescent="0.3">
      <c r="A76" s="32" t="s">
        <v>24</v>
      </c>
      <c r="B76" s="32"/>
      <c r="C76" s="10">
        <f>C55*$C$1</f>
        <v>1618.1219174338153</v>
      </c>
      <c r="D76" s="10"/>
      <c r="E76" s="10">
        <f>E55*$E$1</f>
        <v>1262.3225186835273</v>
      </c>
      <c r="F76" s="10"/>
      <c r="G76" s="10"/>
      <c r="H76" s="10"/>
      <c r="I76" s="10"/>
      <c r="J76" s="10"/>
      <c r="K76" s="10">
        <f>K55*$K$1</f>
        <v>144.43199999999999</v>
      </c>
      <c r="L76" s="10"/>
      <c r="M76" s="10"/>
      <c r="N76" s="10"/>
      <c r="O76" s="10"/>
      <c r="P76" s="10"/>
      <c r="Q76" s="10"/>
      <c r="R76" s="11">
        <f>SUM(C76:Q76)</f>
        <v>3024.8764361173426</v>
      </c>
    </row>
    <row r="77" spans="1:18" x14ac:dyDescent="0.3">
      <c r="A77" s="32" t="s">
        <v>25</v>
      </c>
      <c r="B77" s="32"/>
      <c r="C77" s="10">
        <f>C56*$C$1</f>
        <v>36.699449999999999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1">
        <f>SUM(C77:Q77)</f>
        <v>36.699449999999999</v>
      </c>
    </row>
    <row r="78" spans="1:18" x14ac:dyDescent="0.3">
      <c r="A78" s="40" t="s">
        <v>26</v>
      </c>
      <c r="B78" s="4" t="s">
        <v>27</v>
      </c>
      <c r="C78" s="10">
        <f>C57*$C$1</f>
        <v>23.75</v>
      </c>
      <c r="D78" s="10"/>
      <c r="E78" s="10">
        <f>E57*$E$1</f>
        <v>4.04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1">
        <f>SUM(C78:Q78)</f>
        <v>27.79</v>
      </c>
    </row>
    <row r="79" spans="1:18" ht="33.6" x14ac:dyDescent="0.3">
      <c r="A79" s="32"/>
      <c r="B79" s="6" t="s">
        <v>28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1"/>
    </row>
    <row r="80" spans="1:18" x14ac:dyDescent="0.3">
      <c r="A80" s="33" t="s">
        <v>38</v>
      </c>
      <c r="B80" s="34"/>
      <c r="C80" s="10">
        <f>SUM(C74:C79)</f>
        <v>1724.3766710701789</v>
      </c>
      <c r="D80" s="10"/>
      <c r="E80" s="10">
        <f>SUM(E74:E79)</f>
        <v>1309.718028569433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>
        <f>SUM(R74:R79)</f>
        <v>3178.5266996396122</v>
      </c>
    </row>
    <row r="81" spans="1:18" x14ac:dyDescent="0.3">
      <c r="A81" s="35" t="s">
        <v>30</v>
      </c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spans="1:18" x14ac:dyDescent="0.3">
      <c r="A82" s="32" t="s">
        <v>31</v>
      </c>
      <c r="B82" s="32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9">
        <f>SUM(C82:Q82)</f>
        <v>0</v>
      </c>
    </row>
    <row r="83" spans="1:18" x14ac:dyDescent="0.3">
      <c r="A83" s="32" t="s">
        <v>32</v>
      </c>
      <c r="B83" s="32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9">
        <f>SUM(C83:Q83)</f>
        <v>0</v>
      </c>
    </row>
    <row r="84" spans="1:18" x14ac:dyDescent="0.3">
      <c r="A84" s="32" t="s">
        <v>33</v>
      </c>
      <c r="B84" s="32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9">
        <f>SUM(C84:Q84)</f>
        <v>0</v>
      </c>
    </row>
    <row r="85" spans="1:18" x14ac:dyDescent="0.3">
      <c r="A85" s="33" t="s">
        <v>38</v>
      </c>
      <c r="B85" s="34"/>
      <c r="C85" s="17">
        <f>SUM(C82:C84)</f>
        <v>0</v>
      </c>
      <c r="D85" s="17"/>
      <c r="E85" s="17"/>
      <c r="F85" s="17"/>
      <c r="G85" s="17"/>
      <c r="H85" s="17">
        <f>SUM(H82:H84)</f>
        <v>0</v>
      </c>
      <c r="I85" s="17">
        <f>SUM(I82:I84)</f>
        <v>0</v>
      </c>
      <c r="J85" s="17"/>
      <c r="K85" s="17"/>
      <c r="L85" s="17"/>
      <c r="M85" s="17"/>
      <c r="N85" s="17"/>
      <c r="O85" s="17"/>
      <c r="P85" s="17"/>
      <c r="Q85" s="17"/>
      <c r="R85" s="18">
        <f>SUM(R82:R84)</f>
        <v>0</v>
      </c>
    </row>
    <row r="86" spans="1:18" x14ac:dyDescent="0.3">
      <c r="A86" s="35" t="s">
        <v>39</v>
      </c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</row>
    <row r="87" spans="1:18" x14ac:dyDescent="0.3">
      <c r="A87" s="30" t="s">
        <v>35</v>
      </c>
      <c r="B87" s="32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8"/>
    </row>
    <row r="88" spans="1:18" x14ac:dyDescent="0.3">
      <c r="A88" s="35" t="s">
        <v>40</v>
      </c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</row>
    <row r="89" spans="1:18" x14ac:dyDescent="0.3">
      <c r="A89" s="30" t="s">
        <v>41</v>
      </c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18"/>
    </row>
    <row r="90" spans="1:18" x14ac:dyDescent="0.3">
      <c r="A90" s="32" t="s">
        <v>42</v>
      </c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18"/>
    </row>
    <row r="91" spans="1:18" x14ac:dyDescent="0.3">
      <c r="A91" s="32" t="s">
        <v>43</v>
      </c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18"/>
    </row>
    <row r="92" spans="1:18" x14ac:dyDescent="0.3">
      <c r="A92" s="33" t="s">
        <v>36</v>
      </c>
      <c r="B92" s="34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1">
        <f>R85+R80</f>
        <v>3178.5266996396122</v>
      </c>
    </row>
    <row r="94" spans="1:18" s="27" customFormat="1" x14ac:dyDescent="0.3">
      <c r="A94" s="23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6"/>
    </row>
    <row r="96" spans="1:18" x14ac:dyDescent="0.3">
      <c r="A96" s="49" t="s">
        <v>45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</row>
    <row r="97" spans="1:18" ht="14.7" customHeight="1" x14ac:dyDescent="0.3">
      <c r="A97" s="77" t="s">
        <v>0</v>
      </c>
      <c r="B97" s="78"/>
      <c r="C97" s="83" t="s">
        <v>1</v>
      </c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5"/>
    </row>
    <row r="98" spans="1:18" ht="14.7" customHeight="1" x14ac:dyDescent="0.3">
      <c r="A98" s="79"/>
      <c r="B98" s="80"/>
      <c r="C98" s="86" t="s">
        <v>2</v>
      </c>
      <c r="D98" s="86" t="s">
        <v>3</v>
      </c>
      <c r="E98" s="83" t="s">
        <v>4</v>
      </c>
      <c r="F98" s="84"/>
      <c r="G98" s="84"/>
      <c r="H98" s="84"/>
      <c r="I98" s="84"/>
      <c r="J98" s="84"/>
      <c r="K98" s="84"/>
      <c r="L98" s="85"/>
      <c r="M98" s="83" t="s">
        <v>5</v>
      </c>
      <c r="N98" s="84"/>
      <c r="O98" s="84"/>
      <c r="P98" s="84"/>
      <c r="Q98" s="85"/>
      <c r="R98" s="86" t="s">
        <v>6</v>
      </c>
    </row>
    <row r="99" spans="1:18" ht="39.6" x14ac:dyDescent="0.3">
      <c r="A99" s="81"/>
      <c r="B99" s="82"/>
      <c r="C99" s="87"/>
      <c r="D99" s="87"/>
      <c r="E99" s="1" t="s">
        <v>7</v>
      </c>
      <c r="F99" s="1" t="s">
        <v>8</v>
      </c>
      <c r="G99" s="1" t="s">
        <v>9</v>
      </c>
      <c r="H99" s="1" t="s">
        <v>10</v>
      </c>
      <c r="I99" s="1" t="s">
        <v>11</v>
      </c>
      <c r="J99" s="1" t="s">
        <v>12</v>
      </c>
      <c r="K99" s="1" t="s">
        <v>13</v>
      </c>
      <c r="L99" s="1" t="s">
        <v>14</v>
      </c>
      <c r="M99" s="1" t="s">
        <v>15</v>
      </c>
      <c r="N99" s="1" t="s">
        <v>16</v>
      </c>
      <c r="O99" s="1" t="s">
        <v>17</v>
      </c>
      <c r="P99" s="1" t="s">
        <v>18</v>
      </c>
      <c r="Q99" s="1" t="s">
        <v>19</v>
      </c>
      <c r="R99" s="87"/>
    </row>
    <row r="100" spans="1:18" x14ac:dyDescent="0.3">
      <c r="A100" s="62" t="s">
        <v>20</v>
      </c>
      <c r="B100" s="63"/>
      <c r="C100" s="64" t="s">
        <v>21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6"/>
    </row>
    <row r="101" spans="1:18" x14ac:dyDescent="0.3">
      <c r="A101" s="51" t="s">
        <v>22</v>
      </c>
      <c r="B101" s="67"/>
      <c r="C101" s="20">
        <v>70.483295562054224</v>
      </c>
      <c r="D101" s="21"/>
      <c r="E101" s="21">
        <v>292.47014200000001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"/>
      <c r="Q101" s="2"/>
      <c r="R101" s="8">
        <f>SUM(C101:Q101)</f>
        <v>362.95343756205421</v>
      </c>
    </row>
    <row r="102" spans="1:18" ht="14.7" customHeight="1" x14ac:dyDescent="0.3">
      <c r="A102" s="68" t="s">
        <v>23</v>
      </c>
      <c r="B102" s="69"/>
      <c r="C102" s="20">
        <v>0</v>
      </c>
      <c r="D102" s="21"/>
      <c r="E102" s="21">
        <v>0</v>
      </c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"/>
      <c r="Q102" s="2"/>
      <c r="R102" s="8">
        <f t="shared" ref="R102:R104" si="7">SUM(C102:Q102)</f>
        <v>0</v>
      </c>
    </row>
    <row r="103" spans="1:18" x14ac:dyDescent="0.3">
      <c r="A103" s="51" t="s">
        <v>24</v>
      </c>
      <c r="B103" s="67"/>
      <c r="C103" s="20">
        <v>1405.5459618252182</v>
      </c>
      <c r="D103" s="21"/>
      <c r="E103" s="21">
        <v>5142.853897842856</v>
      </c>
      <c r="F103" s="21"/>
      <c r="G103" s="21"/>
      <c r="H103" s="21"/>
      <c r="I103" s="21"/>
      <c r="J103" s="21"/>
      <c r="K103" s="21">
        <v>335.55832297343869</v>
      </c>
      <c r="L103" s="21"/>
      <c r="M103" s="21"/>
      <c r="N103" s="21"/>
      <c r="O103" s="21">
        <v>1539.0153597216467</v>
      </c>
      <c r="P103" s="2"/>
      <c r="Q103" s="2"/>
      <c r="R103" s="8">
        <f t="shared" si="7"/>
        <v>8422.9735423631591</v>
      </c>
    </row>
    <row r="104" spans="1:18" x14ac:dyDescent="0.3">
      <c r="A104" s="51" t="s">
        <v>25</v>
      </c>
      <c r="B104" s="67"/>
      <c r="C104" s="20">
        <v>28.922999999999998</v>
      </c>
      <c r="D104" s="21"/>
      <c r="E104" s="21">
        <v>0</v>
      </c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"/>
      <c r="Q104" s="2"/>
      <c r="R104" s="8">
        <f t="shared" si="7"/>
        <v>28.922999999999998</v>
      </c>
    </row>
    <row r="105" spans="1:18" ht="14.7" customHeight="1" x14ac:dyDescent="0.3">
      <c r="A105" s="70" t="s">
        <v>26</v>
      </c>
      <c r="B105" s="4" t="s">
        <v>27</v>
      </c>
      <c r="C105" s="19">
        <v>35</v>
      </c>
      <c r="D105" s="21"/>
      <c r="E105" s="21">
        <v>40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"/>
      <c r="Q105" s="2"/>
      <c r="R105" s="9">
        <f>SUM(C105:Q105)</f>
        <v>75</v>
      </c>
    </row>
    <row r="106" spans="1:18" ht="33.6" x14ac:dyDescent="0.3">
      <c r="A106" s="71"/>
      <c r="B106" s="6" t="s">
        <v>28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"/>
      <c r="Q106" s="2"/>
      <c r="R106" s="5">
        <v>0</v>
      </c>
    </row>
    <row r="107" spans="1:18" x14ac:dyDescent="0.3">
      <c r="A107" s="53" t="s">
        <v>29</v>
      </c>
      <c r="B107" s="54"/>
      <c r="C107" s="8">
        <f>SUM(C101:C106)</f>
        <v>1539.9522573872725</v>
      </c>
      <c r="D107" s="3">
        <v>0</v>
      </c>
      <c r="E107" s="8">
        <f>SUM(E101:E106)</f>
        <v>5475.3240398428561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8">
        <f>SUM(K101:K106)</f>
        <v>335.55832297343869</v>
      </c>
      <c r="L107" s="3">
        <v>0</v>
      </c>
      <c r="M107" s="3">
        <v>0</v>
      </c>
      <c r="N107" s="3">
        <v>0</v>
      </c>
      <c r="O107" s="8">
        <f>SUM(O101:O106)</f>
        <v>1539.0153597216467</v>
      </c>
      <c r="P107" s="3">
        <v>0</v>
      </c>
      <c r="Q107" s="3">
        <v>0</v>
      </c>
      <c r="R107" s="8">
        <f>SUM(C107:Q107)</f>
        <v>8889.8499799252131</v>
      </c>
    </row>
    <row r="108" spans="1:18" x14ac:dyDescent="0.3">
      <c r="A108" s="72" t="s">
        <v>30</v>
      </c>
      <c r="B108" s="73"/>
      <c r="C108" s="74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6"/>
    </row>
    <row r="109" spans="1:18" x14ac:dyDescent="0.3">
      <c r="A109" s="51" t="s">
        <v>31</v>
      </c>
      <c r="B109" s="5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9">
        <f>SUM(C109:Q109)</f>
        <v>0</v>
      </c>
    </row>
    <row r="110" spans="1:18" x14ac:dyDescent="0.3">
      <c r="A110" s="51" t="s">
        <v>32</v>
      </c>
      <c r="B110" s="5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9">
        <f>SUM(C110:Q110)</f>
        <v>0</v>
      </c>
    </row>
    <row r="111" spans="1:18" x14ac:dyDescent="0.3">
      <c r="A111" s="51" t="s">
        <v>33</v>
      </c>
      <c r="B111" s="5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9">
        <f>SUM(C111:Q111)</f>
        <v>0</v>
      </c>
    </row>
    <row r="112" spans="1:18" x14ac:dyDescent="0.3">
      <c r="A112" s="53" t="s">
        <v>29</v>
      </c>
      <c r="B112" s="54"/>
      <c r="C112" s="3">
        <f>C109+C110+C111</f>
        <v>0</v>
      </c>
      <c r="D112" s="3">
        <f t="shared" ref="D112" si="8">D109+D110+D111</f>
        <v>0</v>
      </c>
      <c r="E112" s="3">
        <f t="shared" ref="E112" si="9">E109+E110+E111</f>
        <v>0</v>
      </c>
      <c r="F112" s="3">
        <f t="shared" ref="F112" si="10">F109+F110+F111</f>
        <v>0</v>
      </c>
      <c r="G112" s="3">
        <f t="shared" ref="G112" si="11">G109+G110+G111</f>
        <v>0</v>
      </c>
      <c r="H112" s="3">
        <f t="shared" ref="H112" si="12">H109+H110+H111</f>
        <v>0</v>
      </c>
      <c r="I112" s="3">
        <f t="shared" ref="I112" si="13">I109+I110+I111</f>
        <v>0</v>
      </c>
      <c r="J112" s="3">
        <f t="shared" ref="J112" si="14">J109+J110+J111</f>
        <v>0</v>
      </c>
      <c r="K112" s="3">
        <f t="shared" ref="K112" si="15">K109+K110+K111</f>
        <v>0</v>
      </c>
      <c r="L112" s="3">
        <f t="shared" ref="L112" si="16">L109+L110+L111</f>
        <v>0</v>
      </c>
      <c r="M112" s="3">
        <f t="shared" ref="M112" si="17">M109+M110+M111</f>
        <v>0</v>
      </c>
      <c r="N112" s="3">
        <f t="shared" ref="N112" si="18">N109+N110+N111</f>
        <v>0</v>
      </c>
      <c r="O112" s="3">
        <f t="shared" ref="O112" si="19">O109+O110+O111</f>
        <v>0</v>
      </c>
      <c r="P112" s="3">
        <f t="shared" ref="P112" si="20">P109+P110+P111</f>
        <v>0</v>
      </c>
      <c r="Q112" s="3">
        <f>Q109+Q110+Q111</f>
        <v>0</v>
      </c>
      <c r="R112" s="8">
        <f>SUM(C112:Q112)</f>
        <v>0</v>
      </c>
    </row>
    <row r="113" spans="1:18" x14ac:dyDescent="0.3">
      <c r="A113" s="55" t="s">
        <v>34</v>
      </c>
      <c r="B113" s="56"/>
      <c r="C113" s="57">
        <v>1</v>
      </c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9"/>
    </row>
    <row r="114" spans="1:18" x14ac:dyDescent="0.3">
      <c r="A114" s="60" t="s">
        <v>35</v>
      </c>
      <c r="B114" s="61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9">
        <f>SUM(C114:Q114)</f>
        <v>0</v>
      </c>
    </row>
    <row r="115" spans="1:18" x14ac:dyDescent="0.3">
      <c r="A115" s="53" t="s">
        <v>36</v>
      </c>
      <c r="B115" s="54"/>
      <c r="C115" s="12">
        <f>C112+C107+C114</f>
        <v>1539.9522573872725</v>
      </c>
      <c r="D115" s="12">
        <f t="shared" ref="D115" si="21">D112+D107+D114</f>
        <v>0</v>
      </c>
      <c r="E115" s="12">
        <f t="shared" ref="E115" si="22">E112+E107+E114</f>
        <v>5475.3240398428561</v>
      </c>
      <c r="F115" s="12">
        <f t="shared" ref="F115" si="23">F112+F107+F114</f>
        <v>0</v>
      </c>
      <c r="G115" s="12">
        <f t="shared" ref="G115" si="24">G112+G107+G114</f>
        <v>0</v>
      </c>
      <c r="H115" s="12">
        <f t="shared" ref="H115" si="25">H112+H107+H114</f>
        <v>0</v>
      </c>
      <c r="I115" s="12">
        <f t="shared" ref="I115" si="26">I112+I107+I114</f>
        <v>0</v>
      </c>
      <c r="J115" s="12">
        <f t="shared" ref="J115" si="27">J112+J107+J114</f>
        <v>0</v>
      </c>
      <c r="K115" s="12">
        <f t="shared" ref="K115" si="28">K112+K107+K114</f>
        <v>335.55832297343869</v>
      </c>
      <c r="L115" s="12">
        <f t="shared" ref="L115" si="29">L112+L107+L114</f>
        <v>0</v>
      </c>
      <c r="M115" s="12">
        <f t="shared" ref="M115" si="30">M112+M107+M114</f>
        <v>0</v>
      </c>
      <c r="N115" s="12">
        <f t="shared" ref="N115" si="31">N112+N107+N114</f>
        <v>0</v>
      </c>
      <c r="O115" s="12">
        <f t="shared" ref="O115" si="32">O112+O107+O114</f>
        <v>1539.0153597216467</v>
      </c>
      <c r="P115" s="12">
        <f t="shared" ref="P115" si="33">P112+P107+P114</f>
        <v>0</v>
      </c>
      <c r="Q115" s="12">
        <f t="shared" ref="Q115" si="34">Q112+Q107+Q114</f>
        <v>0</v>
      </c>
      <c r="R115" s="12">
        <f>SUM(C115:Q115)</f>
        <v>8889.8499799252131</v>
      </c>
    </row>
    <row r="118" spans="1:18" x14ac:dyDescent="0.3">
      <c r="A118" s="46" t="s">
        <v>0</v>
      </c>
      <c r="B118" s="47"/>
      <c r="C118" s="46" t="s">
        <v>37</v>
      </c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</row>
    <row r="119" spans="1:18" x14ac:dyDescent="0.3">
      <c r="A119" s="46"/>
      <c r="B119" s="47"/>
      <c r="C119" s="46" t="s">
        <v>2</v>
      </c>
      <c r="D119" s="46" t="s">
        <v>3</v>
      </c>
      <c r="E119" s="46" t="s">
        <v>4</v>
      </c>
      <c r="F119" s="46"/>
      <c r="G119" s="46"/>
      <c r="H119" s="46"/>
      <c r="I119" s="46"/>
      <c r="J119" s="46"/>
      <c r="K119" s="46"/>
      <c r="L119" s="46"/>
      <c r="M119" s="46" t="s">
        <v>5</v>
      </c>
      <c r="N119" s="46"/>
      <c r="O119" s="46"/>
      <c r="P119" s="46"/>
      <c r="Q119" s="46"/>
      <c r="R119" s="46" t="s">
        <v>6</v>
      </c>
    </row>
    <row r="120" spans="1:18" ht="39.6" x14ac:dyDescent="0.3">
      <c r="A120" s="46"/>
      <c r="B120" s="47"/>
      <c r="C120" s="46"/>
      <c r="D120" s="46"/>
      <c r="E120" s="1" t="s">
        <v>7</v>
      </c>
      <c r="F120" s="1" t="s">
        <v>8</v>
      </c>
      <c r="G120" s="1" t="s">
        <v>9</v>
      </c>
      <c r="H120" s="1" t="s">
        <v>10</v>
      </c>
      <c r="I120" s="1" t="s">
        <v>11</v>
      </c>
      <c r="J120" s="1" t="s">
        <v>12</v>
      </c>
      <c r="K120" s="1" t="s">
        <v>13</v>
      </c>
      <c r="L120" s="1" t="s">
        <v>14</v>
      </c>
      <c r="M120" s="1" t="s">
        <v>15</v>
      </c>
      <c r="N120" s="1" t="s">
        <v>16</v>
      </c>
      <c r="O120" s="1" t="s">
        <v>17</v>
      </c>
      <c r="P120" s="1" t="s">
        <v>18</v>
      </c>
      <c r="Q120" s="1" t="s">
        <v>19</v>
      </c>
      <c r="R120" s="46"/>
    </row>
    <row r="121" spans="1:18" x14ac:dyDescent="0.3">
      <c r="A121" s="38" t="s">
        <v>20</v>
      </c>
      <c r="B121" s="36"/>
      <c r="C121" s="39" t="s">
        <v>21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x14ac:dyDescent="0.3">
      <c r="A122" s="32" t="s">
        <v>22</v>
      </c>
      <c r="B122" s="32"/>
      <c r="C122" s="10">
        <f>C101*$C$1</f>
        <v>66.959130783951508</v>
      </c>
      <c r="D122" s="10"/>
      <c r="E122" s="10">
        <f>E101*$E$1</f>
        <v>59.078968684000003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1">
        <f>SUM(C122:Q122)</f>
        <v>126.03809946795151</v>
      </c>
    </row>
    <row r="123" spans="1:18" x14ac:dyDescent="0.3">
      <c r="A123" s="40" t="s">
        <v>23</v>
      </c>
      <c r="B123" s="32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1">
        <f>SUM(C123:Q123)</f>
        <v>0</v>
      </c>
    </row>
    <row r="124" spans="1:18" x14ac:dyDescent="0.3">
      <c r="A124" s="32" t="s">
        <v>24</v>
      </c>
      <c r="B124" s="32"/>
      <c r="C124" s="10">
        <f>C103*$C$1</f>
        <v>1335.2686637339573</v>
      </c>
      <c r="D124" s="10"/>
      <c r="E124" s="10">
        <f>E103*$E$1</f>
        <v>1038.856487364257</v>
      </c>
      <c r="F124" s="10"/>
      <c r="G124" s="10"/>
      <c r="H124" s="10"/>
      <c r="I124" s="10"/>
      <c r="J124" s="10"/>
      <c r="K124" s="10">
        <f>K103*$K$1</f>
        <v>118.78764633259729</v>
      </c>
      <c r="L124" s="10"/>
      <c r="M124" s="10"/>
      <c r="N124" s="10"/>
      <c r="O124" s="10"/>
      <c r="P124" s="10"/>
      <c r="Q124" s="10"/>
      <c r="R124" s="11">
        <f>SUM(C124:Q124)</f>
        <v>2492.9127974308117</v>
      </c>
    </row>
    <row r="125" spans="1:18" x14ac:dyDescent="0.3">
      <c r="A125" s="32" t="s">
        <v>25</v>
      </c>
      <c r="B125" s="32"/>
      <c r="C125" s="10">
        <f>C104*$C$1</f>
        <v>27.476849999999995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">
        <f>SUM(C125:Q125)</f>
        <v>27.476849999999995</v>
      </c>
    </row>
    <row r="126" spans="1:18" x14ac:dyDescent="0.3">
      <c r="A126" s="40" t="s">
        <v>26</v>
      </c>
      <c r="B126" s="4" t="s">
        <v>27</v>
      </c>
      <c r="C126" s="10">
        <f>C105*$C$1</f>
        <v>33.25</v>
      </c>
      <c r="D126" s="10"/>
      <c r="E126" s="10">
        <f>E105*$E$1</f>
        <v>8.08</v>
      </c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">
        <f>SUM(C126:Q126)</f>
        <v>41.33</v>
      </c>
    </row>
    <row r="127" spans="1:18" ht="33.6" x14ac:dyDescent="0.3">
      <c r="A127" s="32"/>
      <c r="B127" s="6" t="s">
        <v>28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1"/>
    </row>
    <row r="128" spans="1:18" x14ac:dyDescent="0.3">
      <c r="A128" s="33" t="s">
        <v>38</v>
      </c>
      <c r="B128" s="34"/>
      <c r="C128" s="10">
        <f>SUM(C122:C127)</f>
        <v>1462.9546445179087</v>
      </c>
      <c r="D128" s="10"/>
      <c r="E128" s="10">
        <f>SUM(E122:E127)</f>
        <v>1106.015456048257</v>
      </c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>
        <f>SUM(R122:R127)</f>
        <v>2687.7577468987633</v>
      </c>
    </row>
    <row r="129" spans="1:18" x14ac:dyDescent="0.3">
      <c r="A129" s="35" t="s">
        <v>30</v>
      </c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</row>
    <row r="130" spans="1:18" x14ac:dyDescent="0.3">
      <c r="A130" s="32" t="s">
        <v>31</v>
      </c>
      <c r="B130" s="32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9">
        <f>SUM(C130:Q130)</f>
        <v>0</v>
      </c>
    </row>
    <row r="131" spans="1:18" x14ac:dyDescent="0.3">
      <c r="A131" s="32" t="s">
        <v>32</v>
      </c>
      <c r="B131" s="32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9">
        <f>SUM(C131:Q131)</f>
        <v>0</v>
      </c>
    </row>
    <row r="132" spans="1:18" x14ac:dyDescent="0.3">
      <c r="A132" s="32" t="s">
        <v>33</v>
      </c>
      <c r="B132" s="32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9">
        <f>SUM(C132:Q132)</f>
        <v>0</v>
      </c>
    </row>
    <row r="133" spans="1:18" x14ac:dyDescent="0.3">
      <c r="A133" s="33" t="s">
        <v>38</v>
      </c>
      <c r="B133" s="34"/>
      <c r="C133" s="17">
        <f>SUM(C130:C132)</f>
        <v>0</v>
      </c>
      <c r="D133" s="17"/>
      <c r="E133" s="17"/>
      <c r="F133" s="17"/>
      <c r="G133" s="17"/>
      <c r="H133" s="17">
        <f>SUM(H130:H132)</f>
        <v>0</v>
      </c>
      <c r="I133" s="17">
        <f>SUM(I130:I132)</f>
        <v>0</v>
      </c>
      <c r="J133" s="17"/>
      <c r="K133" s="17"/>
      <c r="L133" s="17"/>
      <c r="M133" s="17"/>
      <c r="N133" s="17"/>
      <c r="O133" s="17"/>
      <c r="P133" s="17"/>
      <c r="Q133" s="17"/>
      <c r="R133" s="18">
        <f>SUM(R130:R132)</f>
        <v>0</v>
      </c>
    </row>
    <row r="134" spans="1:18" x14ac:dyDescent="0.3">
      <c r="A134" s="35" t="s">
        <v>39</v>
      </c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</row>
    <row r="135" spans="1:18" x14ac:dyDescent="0.3">
      <c r="A135" s="30" t="s">
        <v>35</v>
      </c>
      <c r="B135" s="32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8"/>
    </row>
    <row r="136" spans="1:18" x14ac:dyDescent="0.3">
      <c r="A136" s="35" t="s">
        <v>40</v>
      </c>
      <c r="B136" s="36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</row>
    <row r="137" spans="1:18" x14ac:dyDescent="0.3">
      <c r="A137" s="30" t="s">
        <v>41</v>
      </c>
      <c r="B137" s="30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18"/>
    </row>
    <row r="138" spans="1:18" x14ac:dyDescent="0.3">
      <c r="A138" s="32" t="s">
        <v>42</v>
      </c>
      <c r="B138" s="32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18"/>
    </row>
    <row r="139" spans="1:18" x14ac:dyDescent="0.3">
      <c r="A139" s="32" t="s">
        <v>43</v>
      </c>
      <c r="B139" s="32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18"/>
    </row>
    <row r="140" spans="1:18" x14ac:dyDescent="0.3">
      <c r="A140" s="33" t="s">
        <v>36</v>
      </c>
      <c r="B140" s="34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1">
        <f>R133+R128</f>
        <v>2687.7577468987633</v>
      </c>
    </row>
    <row r="146" spans="1:18" x14ac:dyDescent="0.3">
      <c r="A146" s="49" t="s">
        <v>47</v>
      </c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</row>
    <row r="147" spans="1:18" x14ac:dyDescent="0.3">
      <c r="A147" s="77" t="s">
        <v>0</v>
      </c>
      <c r="B147" s="78"/>
      <c r="C147" s="83" t="s">
        <v>1</v>
      </c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5"/>
    </row>
    <row r="148" spans="1:18" x14ac:dyDescent="0.3">
      <c r="A148" s="79"/>
      <c r="B148" s="80"/>
      <c r="C148" s="86" t="s">
        <v>2</v>
      </c>
      <c r="D148" s="86" t="s">
        <v>3</v>
      </c>
      <c r="E148" s="83" t="s">
        <v>4</v>
      </c>
      <c r="F148" s="84"/>
      <c r="G148" s="84"/>
      <c r="H148" s="84"/>
      <c r="I148" s="84"/>
      <c r="J148" s="84"/>
      <c r="K148" s="84"/>
      <c r="L148" s="85"/>
      <c r="M148" s="83" t="s">
        <v>5</v>
      </c>
      <c r="N148" s="84"/>
      <c r="O148" s="84"/>
      <c r="P148" s="84"/>
      <c r="Q148" s="85"/>
      <c r="R148" s="86" t="s">
        <v>6</v>
      </c>
    </row>
    <row r="149" spans="1:18" ht="39.6" x14ac:dyDescent="0.3">
      <c r="A149" s="81"/>
      <c r="B149" s="82"/>
      <c r="C149" s="87"/>
      <c r="D149" s="87"/>
      <c r="E149" s="1" t="s">
        <v>7</v>
      </c>
      <c r="F149" s="1" t="s">
        <v>8</v>
      </c>
      <c r="G149" s="1" t="s">
        <v>9</v>
      </c>
      <c r="H149" s="1" t="s">
        <v>10</v>
      </c>
      <c r="I149" s="1" t="s">
        <v>11</v>
      </c>
      <c r="J149" s="1" t="s">
        <v>12</v>
      </c>
      <c r="K149" s="1" t="s">
        <v>13</v>
      </c>
      <c r="L149" s="1" t="s">
        <v>14</v>
      </c>
      <c r="M149" s="1" t="s">
        <v>15</v>
      </c>
      <c r="N149" s="1" t="s">
        <v>16</v>
      </c>
      <c r="O149" s="1" t="s">
        <v>17</v>
      </c>
      <c r="P149" s="1" t="s">
        <v>18</v>
      </c>
      <c r="Q149" s="1" t="s">
        <v>19</v>
      </c>
      <c r="R149" s="87"/>
    </row>
    <row r="150" spans="1:18" x14ac:dyDescent="0.3">
      <c r="A150" s="62" t="s">
        <v>20</v>
      </c>
      <c r="B150" s="63"/>
      <c r="C150" s="64" t="s">
        <v>21</v>
      </c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6"/>
    </row>
    <row r="151" spans="1:18" x14ac:dyDescent="0.3">
      <c r="A151" s="51" t="s">
        <v>22</v>
      </c>
      <c r="B151" s="67"/>
      <c r="C151" s="20">
        <v>51.25438983050848</v>
      </c>
      <c r="D151" s="21"/>
      <c r="E151" s="21">
        <v>304.1290673914948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"/>
      <c r="Q151" s="2"/>
      <c r="R151" s="8">
        <f>SUM(C151:Q151)</f>
        <v>355.3834572220033</v>
      </c>
    </row>
    <row r="152" spans="1:18" x14ac:dyDescent="0.3">
      <c r="A152" s="68" t="s">
        <v>23</v>
      </c>
      <c r="B152" s="69"/>
      <c r="C152" s="20">
        <v>14.309750000000001</v>
      </c>
      <c r="D152" s="21"/>
      <c r="E152" s="21">
        <v>33.299424124513621</v>
      </c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"/>
      <c r="Q152" s="2"/>
      <c r="R152" s="8">
        <f t="shared" ref="R152:R154" si="35">SUM(C152:Q152)</f>
        <v>47.609174124513622</v>
      </c>
    </row>
    <row r="153" spans="1:18" x14ac:dyDescent="0.3">
      <c r="A153" s="51" t="s">
        <v>24</v>
      </c>
      <c r="B153" s="67"/>
      <c r="C153" s="20">
        <v>1810.6573566979541</v>
      </c>
      <c r="D153" s="21"/>
      <c r="E153" s="21">
        <v>6709.8381555015276</v>
      </c>
      <c r="F153" s="21"/>
      <c r="G153" s="21"/>
      <c r="H153" s="21"/>
      <c r="I153" s="21"/>
      <c r="J153" s="21"/>
      <c r="K153" s="21">
        <v>438</v>
      </c>
      <c r="L153" s="21"/>
      <c r="M153" s="21"/>
      <c r="N153" s="21"/>
      <c r="O153" s="21">
        <v>2010</v>
      </c>
      <c r="P153" s="2"/>
      <c r="Q153" s="2"/>
      <c r="R153" s="8">
        <f t="shared" si="35"/>
        <v>10968.495512199483</v>
      </c>
    </row>
    <row r="154" spans="1:18" x14ac:dyDescent="0.3">
      <c r="A154" s="51" t="s">
        <v>25</v>
      </c>
      <c r="B154" s="67"/>
      <c r="C154" s="20">
        <v>47.144489999999998</v>
      </c>
      <c r="D154" s="21"/>
      <c r="E154" s="21">
        <v>0</v>
      </c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"/>
      <c r="Q154" s="2"/>
      <c r="R154" s="8">
        <f t="shared" si="35"/>
        <v>47.144489999999998</v>
      </c>
    </row>
    <row r="155" spans="1:18" x14ac:dyDescent="0.3">
      <c r="A155" s="70" t="s">
        <v>26</v>
      </c>
      <c r="B155" s="4" t="s">
        <v>27</v>
      </c>
      <c r="C155" s="19">
        <v>29</v>
      </c>
      <c r="D155" s="21"/>
      <c r="E155" s="21">
        <v>25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"/>
      <c r="Q155" s="2"/>
      <c r="R155" s="9">
        <f>SUM(C155:Q155)</f>
        <v>54</v>
      </c>
    </row>
    <row r="156" spans="1:18" ht="33.6" x14ac:dyDescent="0.3">
      <c r="A156" s="71"/>
      <c r="B156" s="6" t="s">
        <v>28</v>
      </c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"/>
      <c r="Q156" s="2"/>
      <c r="R156" s="5">
        <v>0</v>
      </c>
    </row>
    <row r="157" spans="1:18" x14ac:dyDescent="0.3">
      <c r="A157" s="53" t="s">
        <v>29</v>
      </c>
      <c r="B157" s="54"/>
      <c r="C157" s="8">
        <f>SUM(C151:C156)</f>
        <v>1952.3659865284626</v>
      </c>
      <c r="D157" s="3">
        <v>0</v>
      </c>
      <c r="E157" s="8">
        <f>SUM(E151:E156)</f>
        <v>7072.2666470175363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8">
        <f>SUM(K151:K156)</f>
        <v>438</v>
      </c>
      <c r="L157" s="3">
        <v>0</v>
      </c>
      <c r="M157" s="3">
        <v>0</v>
      </c>
      <c r="N157" s="3">
        <v>0</v>
      </c>
      <c r="O157" s="8">
        <f>SUM(O151:O156)</f>
        <v>2010</v>
      </c>
      <c r="P157" s="3">
        <v>0</v>
      </c>
      <c r="Q157" s="3">
        <v>0</v>
      </c>
      <c r="R157" s="8">
        <f>SUM(C157:Q157)</f>
        <v>11472.632633546</v>
      </c>
    </row>
    <row r="158" spans="1:18" x14ac:dyDescent="0.3">
      <c r="A158" s="72" t="s">
        <v>30</v>
      </c>
      <c r="B158" s="73"/>
      <c r="C158" s="74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6"/>
    </row>
    <row r="159" spans="1:18" x14ac:dyDescent="0.3">
      <c r="A159" s="51" t="s">
        <v>31</v>
      </c>
      <c r="B159" s="5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9">
        <f>SUM(C159:Q159)</f>
        <v>0</v>
      </c>
    </row>
    <row r="160" spans="1:18" x14ac:dyDescent="0.3">
      <c r="A160" s="51" t="s">
        <v>32</v>
      </c>
      <c r="B160" s="5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9">
        <f>SUM(C160:Q160)</f>
        <v>0</v>
      </c>
    </row>
    <row r="161" spans="1:18" x14ac:dyDescent="0.3">
      <c r="A161" s="51" t="s">
        <v>33</v>
      </c>
      <c r="B161" s="5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9">
        <f>SUM(C161:Q161)</f>
        <v>0</v>
      </c>
    </row>
    <row r="162" spans="1:18" x14ac:dyDescent="0.3">
      <c r="A162" s="53" t="s">
        <v>29</v>
      </c>
      <c r="B162" s="54"/>
      <c r="C162" s="3">
        <f>C159+C160+C161</f>
        <v>0</v>
      </c>
      <c r="D162" s="3">
        <f t="shared" ref="D162" si="36">D159+D160+D161</f>
        <v>0</v>
      </c>
      <c r="E162" s="3">
        <f t="shared" ref="E162" si="37">E159+E160+E161</f>
        <v>0</v>
      </c>
      <c r="F162" s="3">
        <f t="shared" ref="F162" si="38">F159+F160+F161</f>
        <v>0</v>
      </c>
      <c r="G162" s="3">
        <f t="shared" ref="G162" si="39">G159+G160+G161</f>
        <v>0</v>
      </c>
      <c r="H162" s="3">
        <f t="shared" ref="H162" si="40">H159+H160+H161</f>
        <v>0</v>
      </c>
      <c r="I162" s="3">
        <f t="shared" ref="I162" si="41">I159+I160+I161</f>
        <v>0</v>
      </c>
      <c r="J162" s="3">
        <f t="shared" ref="J162" si="42">J159+J160+J161</f>
        <v>0</v>
      </c>
      <c r="K162" s="3">
        <f t="shared" ref="K162" si="43">K159+K160+K161</f>
        <v>0</v>
      </c>
      <c r="L162" s="3">
        <f t="shared" ref="L162" si="44">L159+L160+L161</f>
        <v>0</v>
      </c>
      <c r="M162" s="3">
        <f t="shared" ref="M162" si="45">M159+M160+M161</f>
        <v>0</v>
      </c>
      <c r="N162" s="3">
        <f t="shared" ref="N162" si="46">N159+N160+N161</f>
        <v>0</v>
      </c>
      <c r="O162" s="3">
        <f t="shared" ref="O162" si="47">O159+O160+O161</f>
        <v>0</v>
      </c>
      <c r="P162" s="3">
        <f t="shared" ref="P162" si="48">P159+P160+P161</f>
        <v>0</v>
      </c>
      <c r="Q162" s="3">
        <f>Q159+Q160+Q161</f>
        <v>0</v>
      </c>
      <c r="R162" s="8">
        <f>SUM(C162:Q162)</f>
        <v>0</v>
      </c>
    </row>
    <row r="163" spans="1:18" x14ac:dyDescent="0.3">
      <c r="A163" s="55" t="s">
        <v>34</v>
      </c>
      <c r="B163" s="56"/>
      <c r="C163" s="57">
        <v>1</v>
      </c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9"/>
    </row>
    <row r="164" spans="1:18" x14ac:dyDescent="0.3">
      <c r="A164" s="60" t="s">
        <v>35</v>
      </c>
      <c r="B164" s="61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9">
        <f>SUM(C164:Q164)</f>
        <v>0</v>
      </c>
    </row>
    <row r="165" spans="1:18" x14ac:dyDescent="0.3">
      <c r="A165" s="53" t="s">
        <v>36</v>
      </c>
      <c r="B165" s="54"/>
      <c r="C165" s="12">
        <f>C162+C157+C164</f>
        <v>1952.3659865284626</v>
      </c>
      <c r="D165" s="12">
        <f t="shared" ref="D165" si="49">D162+D157+D164</f>
        <v>0</v>
      </c>
      <c r="E165" s="12">
        <f t="shared" ref="E165" si="50">E162+E157+E164</f>
        <v>7072.2666470175363</v>
      </c>
      <c r="F165" s="12">
        <f t="shared" ref="F165" si="51">F162+F157+F164</f>
        <v>0</v>
      </c>
      <c r="G165" s="12">
        <f t="shared" ref="G165" si="52">G162+G157+G164</f>
        <v>0</v>
      </c>
      <c r="H165" s="12">
        <f t="shared" ref="H165" si="53">H162+H157+H164</f>
        <v>0</v>
      </c>
      <c r="I165" s="12">
        <f t="shared" ref="I165" si="54">I162+I157+I164</f>
        <v>0</v>
      </c>
      <c r="J165" s="12">
        <f t="shared" ref="J165" si="55">J162+J157+J164</f>
        <v>0</v>
      </c>
      <c r="K165" s="12">
        <f t="shared" ref="K165" si="56">K162+K157+K164</f>
        <v>438</v>
      </c>
      <c r="L165" s="12">
        <f t="shared" ref="L165" si="57">L162+L157+L164</f>
        <v>0</v>
      </c>
      <c r="M165" s="12">
        <f t="shared" ref="M165" si="58">M162+M157+M164</f>
        <v>0</v>
      </c>
      <c r="N165" s="12">
        <f t="shared" ref="N165" si="59">N162+N157+N164</f>
        <v>0</v>
      </c>
      <c r="O165" s="12">
        <f t="shared" ref="O165" si="60">O162+O157+O164</f>
        <v>2010</v>
      </c>
      <c r="P165" s="12">
        <f t="shared" ref="P165" si="61">P162+P157+P164</f>
        <v>0</v>
      </c>
      <c r="Q165" s="12">
        <f t="shared" ref="Q165" si="62">Q162+Q157+Q164</f>
        <v>0</v>
      </c>
      <c r="R165" s="12">
        <f>SUM(C165:Q165)</f>
        <v>11472.632633546</v>
      </c>
    </row>
    <row r="168" spans="1:18" x14ac:dyDescent="0.3">
      <c r="A168" s="46" t="s">
        <v>0</v>
      </c>
      <c r="B168" s="47"/>
      <c r="C168" s="46" t="s">
        <v>37</v>
      </c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</row>
    <row r="169" spans="1:18" x14ac:dyDescent="0.3">
      <c r="A169" s="46"/>
      <c r="B169" s="47"/>
      <c r="C169" s="46" t="s">
        <v>2</v>
      </c>
      <c r="D169" s="46" t="s">
        <v>3</v>
      </c>
      <c r="E169" s="46" t="s">
        <v>4</v>
      </c>
      <c r="F169" s="46"/>
      <c r="G169" s="46"/>
      <c r="H169" s="46"/>
      <c r="I169" s="46"/>
      <c r="J169" s="46"/>
      <c r="K169" s="46"/>
      <c r="L169" s="46"/>
      <c r="M169" s="46" t="s">
        <v>5</v>
      </c>
      <c r="N169" s="46"/>
      <c r="O169" s="46"/>
      <c r="P169" s="46"/>
      <c r="Q169" s="46"/>
      <c r="R169" s="46" t="s">
        <v>6</v>
      </c>
    </row>
    <row r="170" spans="1:18" ht="39.6" x14ac:dyDescent="0.3">
      <c r="A170" s="46"/>
      <c r="B170" s="47"/>
      <c r="C170" s="46"/>
      <c r="D170" s="46"/>
      <c r="E170" s="1" t="s">
        <v>7</v>
      </c>
      <c r="F170" s="1" t="s">
        <v>8</v>
      </c>
      <c r="G170" s="1" t="s">
        <v>9</v>
      </c>
      <c r="H170" s="1" t="s">
        <v>10</v>
      </c>
      <c r="I170" s="1" t="s">
        <v>11</v>
      </c>
      <c r="J170" s="1" t="s">
        <v>12</v>
      </c>
      <c r="K170" s="1" t="s">
        <v>13</v>
      </c>
      <c r="L170" s="1" t="s">
        <v>14</v>
      </c>
      <c r="M170" s="1" t="s">
        <v>15</v>
      </c>
      <c r="N170" s="1" t="s">
        <v>16</v>
      </c>
      <c r="O170" s="1" t="s">
        <v>17</v>
      </c>
      <c r="P170" s="1" t="s">
        <v>18</v>
      </c>
      <c r="Q170" s="1" t="s">
        <v>19</v>
      </c>
      <c r="R170" s="46"/>
    </row>
    <row r="171" spans="1:18" x14ac:dyDescent="0.3">
      <c r="A171" s="38" t="s">
        <v>20</v>
      </c>
      <c r="B171" s="36"/>
      <c r="C171" s="39" t="s">
        <v>21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</row>
    <row r="172" spans="1:18" x14ac:dyDescent="0.3">
      <c r="A172" s="32" t="s">
        <v>22</v>
      </c>
      <c r="B172" s="32"/>
      <c r="C172" s="10">
        <f>C151*$C$1</f>
        <v>48.691670338983052</v>
      </c>
      <c r="D172" s="10"/>
      <c r="E172" s="10">
        <f>E151*$E$1</f>
        <v>61.434071613081954</v>
      </c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1">
        <f>SUM(C172:Q172)</f>
        <v>110.125741952065</v>
      </c>
    </row>
    <row r="173" spans="1:18" x14ac:dyDescent="0.3">
      <c r="A173" s="40" t="s">
        <v>23</v>
      </c>
      <c r="B173" s="32"/>
      <c r="C173" s="10">
        <f>C152*$C$1</f>
        <v>13.594262500000001</v>
      </c>
      <c r="D173" s="10"/>
      <c r="E173" s="10">
        <f>E152*$E$1</f>
        <v>6.7264836731517521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1">
        <f>SUM(C173:Q173)</f>
        <v>20.320746173151754</v>
      </c>
    </row>
    <row r="174" spans="1:18" x14ac:dyDescent="0.3">
      <c r="A174" s="32" t="s">
        <v>24</v>
      </c>
      <c r="B174" s="32"/>
      <c r="C174" s="10">
        <f>C153*$C$1</f>
        <v>1720.1244888630563</v>
      </c>
      <c r="D174" s="10"/>
      <c r="E174" s="10">
        <f>E153*$E$1</f>
        <v>1355.3873074113087</v>
      </c>
      <c r="F174" s="10"/>
      <c r="G174" s="10"/>
      <c r="H174" s="10"/>
      <c r="I174" s="10"/>
      <c r="J174" s="10"/>
      <c r="K174" s="10">
        <f>K153*$K$1</f>
        <v>155.05199999999999</v>
      </c>
      <c r="L174" s="10"/>
      <c r="M174" s="10"/>
      <c r="N174" s="10"/>
      <c r="O174" s="10"/>
      <c r="P174" s="10"/>
      <c r="Q174" s="10"/>
      <c r="R174" s="11">
        <f>SUM(C174:Q174)</f>
        <v>3230.5637962743654</v>
      </c>
    </row>
    <row r="175" spans="1:18" x14ac:dyDescent="0.3">
      <c r="A175" s="32" t="s">
        <v>25</v>
      </c>
      <c r="B175" s="32"/>
      <c r="C175" s="10">
        <f>C154*$C$1</f>
        <v>44.787265499999997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1">
        <f>SUM(C175:Q175)</f>
        <v>44.787265499999997</v>
      </c>
    </row>
    <row r="176" spans="1:18" x14ac:dyDescent="0.3">
      <c r="A176" s="40" t="s">
        <v>26</v>
      </c>
      <c r="B176" s="4" t="s">
        <v>27</v>
      </c>
      <c r="C176" s="10">
        <f>C155*$C$1</f>
        <v>27.549999999999997</v>
      </c>
      <c r="D176" s="10"/>
      <c r="E176" s="10">
        <f>E155*$E$1</f>
        <v>5.0500000000000007</v>
      </c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1">
        <f>SUM(C176:Q176)</f>
        <v>32.599999999999994</v>
      </c>
    </row>
    <row r="177" spans="1:18" ht="33.6" x14ac:dyDescent="0.3">
      <c r="A177" s="32"/>
      <c r="B177" s="6" t="s">
        <v>28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1"/>
    </row>
    <row r="178" spans="1:18" x14ac:dyDescent="0.3">
      <c r="A178" s="33" t="s">
        <v>38</v>
      </c>
      <c r="B178" s="34"/>
      <c r="C178" s="10">
        <f>SUM(C172:C177)</f>
        <v>1854.7476872020393</v>
      </c>
      <c r="D178" s="10"/>
      <c r="E178" s="10">
        <f>SUM(E172:E177)</f>
        <v>1428.5978626975423</v>
      </c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>
        <f>SUM(R172:R177)</f>
        <v>3438.3975498995819</v>
      </c>
    </row>
    <row r="179" spans="1:18" x14ac:dyDescent="0.3">
      <c r="A179" s="35" t="s">
        <v>30</v>
      </c>
      <c r="B179" s="36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0" spans="1:18" x14ac:dyDescent="0.3">
      <c r="A180" s="32" t="s">
        <v>31</v>
      </c>
      <c r="B180" s="32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9">
        <f>SUM(C180:Q180)</f>
        <v>0</v>
      </c>
    </row>
    <row r="181" spans="1:18" x14ac:dyDescent="0.3">
      <c r="A181" s="32" t="s">
        <v>32</v>
      </c>
      <c r="B181" s="32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9">
        <f>SUM(C181:Q181)</f>
        <v>0</v>
      </c>
    </row>
    <row r="182" spans="1:18" x14ac:dyDescent="0.3">
      <c r="A182" s="32" t="s">
        <v>33</v>
      </c>
      <c r="B182" s="32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9">
        <f>SUM(C182:Q182)</f>
        <v>0</v>
      </c>
    </row>
    <row r="183" spans="1:18" x14ac:dyDescent="0.3">
      <c r="A183" s="33" t="s">
        <v>38</v>
      </c>
      <c r="B183" s="34"/>
      <c r="C183" s="17">
        <f>SUM(C180:C182)</f>
        <v>0</v>
      </c>
      <c r="D183" s="17"/>
      <c r="E183" s="17"/>
      <c r="F183" s="17"/>
      <c r="G183" s="17"/>
      <c r="H183" s="17">
        <f>SUM(H180:H182)</f>
        <v>0</v>
      </c>
      <c r="I183" s="17">
        <f>SUM(I180:I182)</f>
        <v>0</v>
      </c>
      <c r="J183" s="17"/>
      <c r="K183" s="17"/>
      <c r="L183" s="17"/>
      <c r="M183" s="17"/>
      <c r="N183" s="17"/>
      <c r="O183" s="17"/>
      <c r="P183" s="17"/>
      <c r="Q183" s="17"/>
      <c r="R183" s="18">
        <f>SUM(R180:R182)</f>
        <v>0</v>
      </c>
    </row>
    <row r="184" spans="1:18" x14ac:dyDescent="0.3">
      <c r="A184" s="35" t="s">
        <v>39</v>
      </c>
      <c r="B184" s="36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</row>
    <row r="185" spans="1:18" x14ac:dyDescent="0.3">
      <c r="A185" s="30" t="s">
        <v>35</v>
      </c>
      <c r="B185" s="32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8"/>
    </row>
    <row r="186" spans="1:18" x14ac:dyDescent="0.3">
      <c r="A186" s="35" t="s">
        <v>40</v>
      </c>
      <c r="B186" s="36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</row>
    <row r="187" spans="1:18" x14ac:dyDescent="0.3">
      <c r="A187" s="30" t="s">
        <v>41</v>
      </c>
      <c r="B187" s="30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18"/>
    </row>
    <row r="188" spans="1:18" x14ac:dyDescent="0.3">
      <c r="A188" s="32" t="s">
        <v>42</v>
      </c>
      <c r="B188" s="32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18"/>
    </row>
    <row r="189" spans="1:18" x14ac:dyDescent="0.3">
      <c r="A189" s="32" t="s">
        <v>43</v>
      </c>
      <c r="B189" s="32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18"/>
    </row>
    <row r="190" spans="1:18" x14ac:dyDescent="0.3">
      <c r="A190" s="33" t="s">
        <v>36</v>
      </c>
      <c r="B190" s="34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1">
        <f>R183+R178</f>
        <v>3438.3975498995819</v>
      </c>
    </row>
    <row r="195" spans="1:18" x14ac:dyDescent="0.3">
      <c r="A195" s="49" t="s">
        <v>48</v>
      </c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</row>
    <row r="196" spans="1:18" x14ac:dyDescent="0.3">
      <c r="A196" s="77" t="s">
        <v>0</v>
      </c>
      <c r="B196" s="78"/>
      <c r="C196" s="83" t="s">
        <v>1</v>
      </c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5"/>
    </row>
    <row r="197" spans="1:18" x14ac:dyDescent="0.3">
      <c r="A197" s="79"/>
      <c r="B197" s="80"/>
      <c r="C197" s="86" t="s">
        <v>2</v>
      </c>
      <c r="D197" s="86" t="s">
        <v>3</v>
      </c>
      <c r="E197" s="83" t="s">
        <v>4</v>
      </c>
      <c r="F197" s="84"/>
      <c r="G197" s="84"/>
      <c r="H197" s="84"/>
      <c r="I197" s="84"/>
      <c r="J197" s="84"/>
      <c r="K197" s="84"/>
      <c r="L197" s="85"/>
      <c r="M197" s="83" t="s">
        <v>5</v>
      </c>
      <c r="N197" s="84"/>
      <c r="O197" s="84"/>
      <c r="P197" s="84"/>
      <c r="Q197" s="85"/>
      <c r="R197" s="86" t="s">
        <v>6</v>
      </c>
    </row>
    <row r="198" spans="1:18" ht="39.6" x14ac:dyDescent="0.3">
      <c r="A198" s="81"/>
      <c r="B198" s="82"/>
      <c r="C198" s="87"/>
      <c r="D198" s="87"/>
      <c r="E198" s="1" t="s">
        <v>7</v>
      </c>
      <c r="F198" s="1" t="s">
        <v>8</v>
      </c>
      <c r="G198" s="1" t="s">
        <v>9</v>
      </c>
      <c r="H198" s="1" t="s">
        <v>10</v>
      </c>
      <c r="I198" s="1" t="s">
        <v>11</v>
      </c>
      <c r="J198" s="1" t="s">
        <v>12</v>
      </c>
      <c r="K198" s="1" t="s">
        <v>13</v>
      </c>
      <c r="L198" s="1" t="s">
        <v>14</v>
      </c>
      <c r="M198" s="1" t="s">
        <v>15</v>
      </c>
      <c r="N198" s="1" t="s">
        <v>16</v>
      </c>
      <c r="O198" s="1" t="s">
        <v>17</v>
      </c>
      <c r="P198" s="1" t="s">
        <v>18</v>
      </c>
      <c r="Q198" s="1" t="s">
        <v>19</v>
      </c>
      <c r="R198" s="87"/>
    </row>
    <row r="199" spans="1:18" x14ac:dyDescent="0.3">
      <c r="A199" s="62" t="s">
        <v>20</v>
      </c>
      <c r="B199" s="63"/>
      <c r="C199" s="64" t="s">
        <v>21</v>
      </c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6"/>
    </row>
    <row r="200" spans="1:18" x14ac:dyDescent="0.3">
      <c r="A200" s="51" t="s">
        <v>22</v>
      </c>
      <c r="B200" s="67"/>
      <c r="C200" s="20">
        <v>141.04977445311124</v>
      </c>
      <c r="D200" s="21"/>
      <c r="E200" s="21">
        <v>204.80239326218242</v>
      </c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"/>
      <c r="Q200" s="2"/>
      <c r="R200" s="8">
        <f>SUM(C200:Q200)</f>
        <v>345.85216771529366</v>
      </c>
    </row>
    <row r="201" spans="1:18" x14ac:dyDescent="0.3">
      <c r="A201" s="68" t="s">
        <v>23</v>
      </c>
      <c r="B201" s="69"/>
      <c r="C201" s="20">
        <v>6.9504000000000001</v>
      </c>
      <c r="D201" s="21"/>
      <c r="E201" s="21">
        <v>34.033340000000003</v>
      </c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"/>
      <c r="Q201" s="2"/>
      <c r="R201" s="8">
        <f t="shared" ref="R201:R203" si="63">SUM(C201:Q201)</f>
        <v>40.983740000000004</v>
      </c>
    </row>
    <row r="202" spans="1:18" x14ac:dyDescent="0.3">
      <c r="A202" s="51" t="s">
        <v>24</v>
      </c>
      <c r="B202" s="67"/>
      <c r="C202" s="20">
        <v>1660.9297800366328</v>
      </c>
      <c r="D202" s="21"/>
      <c r="E202" s="21">
        <v>7023.8187502142073</v>
      </c>
      <c r="F202" s="21"/>
      <c r="G202" s="21"/>
      <c r="H202" s="21"/>
      <c r="I202" s="21"/>
      <c r="J202" s="21"/>
      <c r="K202" s="21">
        <v>457</v>
      </c>
      <c r="L202" s="21"/>
      <c r="M202" s="21"/>
      <c r="N202" s="21"/>
      <c r="O202" s="21">
        <v>2128</v>
      </c>
      <c r="P202" s="2"/>
      <c r="Q202" s="2"/>
      <c r="R202" s="8">
        <f t="shared" si="63"/>
        <v>11269.748530250839</v>
      </c>
    </row>
    <row r="203" spans="1:18" x14ac:dyDescent="0.3">
      <c r="A203" s="51" t="s">
        <v>25</v>
      </c>
      <c r="B203" s="67"/>
      <c r="C203" s="20">
        <v>49</v>
      </c>
      <c r="D203" s="21"/>
      <c r="E203" s="21">
        <v>0</v>
      </c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"/>
      <c r="Q203" s="2"/>
      <c r="R203" s="8">
        <f t="shared" si="63"/>
        <v>49</v>
      </c>
    </row>
    <row r="204" spans="1:18" x14ac:dyDescent="0.3">
      <c r="A204" s="70" t="s">
        <v>26</v>
      </c>
      <c r="B204" s="4" t="s">
        <v>27</v>
      </c>
      <c r="C204" s="19">
        <v>25</v>
      </c>
      <c r="D204" s="21"/>
      <c r="E204" s="21">
        <v>15</v>
      </c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"/>
      <c r="Q204" s="2"/>
      <c r="R204" s="9">
        <f>SUM(C204:Q204)</f>
        <v>40</v>
      </c>
    </row>
    <row r="205" spans="1:18" ht="33.6" x14ac:dyDescent="0.3">
      <c r="A205" s="71"/>
      <c r="B205" s="6" t="s">
        <v>28</v>
      </c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"/>
      <c r="Q205" s="2"/>
      <c r="R205" s="5">
        <v>0</v>
      </c>
    </row>
    <row r="206" spans="1:18" x14ac:dyDescent="0.3">
      <c r="A206" s="53" t="s">
        <v>29</v>
      </c>
      <c r="B206" s="54"/>
      <c r="C206" s="8">
        <f>SUM(C200:C205)</f>
        <v>1882.929954489744</v>
      </c>
      <c r="D206" s="3">
        <v>0</v>
      </c>
      <c r="E206" s="8">
        <f>SUM(E200:E205)</f>
        <v>7277.6544834763899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8">
        <f>SUM(K200:K205)</f>
        <v>457</v>
      </c>
      <c r="L206" s="3">
        <v>0</v>
      </c>
      <c r="M206" s="3">
        <v>0</v>
      </c>
      <c r="N206" s="3">
        <v>0</v>
      </c>
      <c r="O206" s="8">
        <f>SUM(O200:O205)</f>
        <v>2128</v>
      </c>
      <c r="P206" s="3">
        <v>0</v>
      </c>
      <c r="Q206" s="3">
        <v>0</v>
      </c>
      <c r="R206" s="8">
        <f>SUM(C206:Q206)</f>
        <v>11745.584437966134</v>
      </c>
    </row>
    <row r="207" spans="1:18" x14ac:dyDescent="0.3">
      <c r="A207" s="72" t="s">
        <v>30</v>
      </c>
      <c r="B207" s="73"/>
      <c r="C207" s="74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6"/>
    </row>
    <row r="208" spans="1:18" x14ac:dyDescent="0.3">
      <c r="A208" s="51" t="s">
        <v>31</v>
      </c>
      <c r="B208" s="5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9">
        <f>SUM(C208:Q208)</f>
        <v>0</v>
      </c>
    </row>
    <row r="209" spans="1:18" x14ac:dyDescent="0.3">
      <c r="A209" s="51" t="s">
        <v>32</v>
      </c>
      <c r="B209" s="5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9">
        <f>SUM(C209:Q209)</f>
        <v>0</v>
      </c>
    </row>
    <row r="210" spans="1:18" x14ac:dyDescent="0.3">
      <c r="A210" s="51" t="s">
        <v>33</v>
      </c>
      <c r="B210" s="5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9">
        <f>SUM(C210:Q210)</f>
        <v>0</v>
      </c>
    </row>
    <row r="211" spans="1:18" x14ac:dyDescent="0.3">
      <c r="A211" s="53" t="s">
        <v>29</v>
      </c>
      <c r="B211" s="54"/>
      <c r="C211" s="3">
        <f>C208+C209+C210</f>
        <v>0</v>
      </c>
      <c r="D211" s="3">
        <f t="shared" ref="D211" si="64">D208+D209+D210</f>
        <v>0</v>
      </c>
      <c r="E211" s="3">
        <f t="shared" ref="E211" si="65">E208+E209+E210</f>
        <v>0</v>
      </c>
      <c r="F211" s="3">
        <f t="shared" ref="F211" si="66">F208+F209+F210</f>
        <v>0</v>
      </c>
      <c r="G211" s="3">
        <f t="shared" ref="G211" si="67">G208+G209+G210</f>
        <v>0</v>
      </c>
      <c r="H211" s="3">
        <f t="shared" ref="H211" si="68">H208+H209+H210</f>
        <v>0</v>
      </c>
      <c r="I211" s="3">
        <f t="shared" ref="I211" si="69">I208+I209+I210</f>
        <v>0</v>
      </c>
      <c r="J211" s="3">
        <f t="shared" ref="J211" si="70">J208+J209+J210</f>
        <v>0</v>
      </c>
      <c r="K211" s="3">
        <f t="shared" ref="K211" si="71">K208+K209+K210</f>
        <v>0</v>
      </c>
      <c r="L211" s="3">
        <f t="shared" ref="L211" si="72">L208+L209+L210</f>
        <v>0</v>
      </c>
      <c r="M211" s="3">
        <f t="shared" ref="M211" si="73">M208+M209+M210</f>
        <v>0</v>
      </c>
      <c r="N211" s="3">
        <f t="shared" ref="N211" si="74">N208+N209+N210</f>
        <v>0</v>
      </c>
      <c r="O211" s="3">
        <f t="shared" ref="O211" si="75">O208+O209+O210</f>
        <v>0</v>
      </c>
      <c r="P211" s="3">
        <f t="shared" ref="P211" si="76">P208+P209+P210</f>
        <v>0</v>
      </c>
      <c r="Q211" s="3">
        <f>Q208+Q209+Q210</f>
        <v>0</v>
      </c>
      <c r="R211" s="8">
        <f>SUM(C211:Q211)</f>
        <v>0</v>
      </c>
    </row>
    <row r="212" spans="1:18" x14ac:dyDescent="0.3">
      <c r="A212" s="55" t="s">
        <v>34</v>
      </c>
      <c r="B212" s="56"/>
      <c r="C212" s="57">
        <v>1</v>
      </c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9"/>
    </row>
    <row r="213" spans="1:18" x14ac:dyDescent="0.3">
      <c r="A213" s="60" t="s">
        <v>35</v>
      </c>
      <c r="B213" s="61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9">
        <f>SUM(C213:Q213)</f>
        <v>0</v>
      </c>
    </row>
    <row r="214" spans="1:18" x14ac:dyDescent="0.3">
      <c r="A214" s="53" t="s">
        <v>36</v>
      </c>
      <c r="B214" s="54"/>
      <c r="C214" s="12">
        <f>C211+C206+C213</f>
        <v>1882.929954489744</v>
      </c>
      <c r="D214" s="12">
        <f t="shared" ref="D214" si="77">D211+D206+D213</f>
        <v>0</v>
      </c>
      <c r="E214" s="12">
        <f t="shared" ref="E214" si="78">E211+E206+E213</f>
        <v>7277.6544834763899</v>
      </c>
      <c r="F214" s="12">
        <f t="shared" ref="F214" si="79">F211+F206+F213</f>
        <v>0</v>
      </c>
      <c r="G214" s="12">
        <f t="shared" ref="G214" si="80">G211+G206+G213</f>
        <v>0</v>
      </c>
      <c r="H214" s="12">
        <f t="shared" ref="H214" si="81">H211+H206+H213</f>
        <v>0</v>
      </c>
      <c r="I214" s="12">
        <f t="shared" ref="I214" si="82">I211+I206+I213</f>
        <v>0</v>
      </c>
      <c r="J214" s="12">
        <f t="shared" ref="J214" si="83">J211+J206+J213</f>
        <v>0</v>
      </c>
      <c r="K214" s="12">
        <f t="shared" ref="K214" si="84">K211+K206+K213</f>
        <v>457</v>
      </c>
      <c r="L214" s="12">
        <f t="shared" ref="L214" si="85">L211+L206+L213</f>
        <v>0</v>
      </c>
      <c r="M214" s="12">
        <f t="shared" ref="M214" si="86">M211+M206+M213</f>
        <v>0</v>
      </c>
      <c r="N214" s="12">
        <f t="shared" ref="N214" si="87">N211+N206+N213</f>
        <v>0</v>
      </c>
      <c r="O214" s="12">
        <f t="shared" ref="O214" si="88">O211+O206+O213</f>
        <v>2128</v>
      </c>
      <c r="P214" s="12">
        <f t="shared" ref="P214" si="89">P211+P206+P213</f>
        <v>0</v>
      </c>
      <c r="Q214" s="12">
        <f t="shared" ref="Q214" si="90">Q211+Q206+Q213</f>
        <v>0</v>
      </c>
      <c r="R214" s="12">
        <f>SUM(C214:Q214)</f>
        <v>11745.584437966134</v>
      </c>
    </row>
    <row r="217" spans="1:18" x14ac:dyDescent="0.3">
      <c r="A217" s="46" t="s">
        <v>0</v>
      </c>
      <c r="B217" s="47"/>
      <c r="C217" s="46" t="s">
        <v>37</v>
      </c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</row>
    <row r="218" spans="1:18" x14ac:dyDescent="0.3">
      <c r="A218" s="46"/>
      <c r="B218" s="47"/>
      <c r="C218" s="46" t="s">
        <v>2</v>
      </c>
      <c r="D218" s="46" t="s">
        <v>3</v>
      </c>
      <c r="E218" s="46" t="s">
        <v>4</v>
      </c>
      <c r="F218" s="46"/>
      <c r="G218" s="46"/>
      <c r="H218" s="46"/>
      <c r="I218" s="46"/>
      <c r="J218" s="46"/>
      <c r="K218" s="46"/>
      <c r="L218" s="46"/>
      <c r="M218" s="46" t="s">
        <v>5</v>
      </c>
      <c r="N218" s="46"/>
      <c r="O218" s="46"/>
      <c r="P218" s="46"/>
      <c r="Q218" s="46"/>
      <c r="R218" s="46" t="s">
        <v>6</v>
      </c>
    </row>
    <row r="219" spans="1:18" ht="39.6" x14ac:dyDescent="0.3">
      <c r="A219" s="46"/>
      <c r="B219" s="47"/>
      <c r="C219" s="46"/>
      <c r="D219" s="46"/>
      <c r="E219" s="1" t="s">
        <v>7</v>
      </c>
      <c r="F219" s="1" t="s">
        <v>8</v>
      </c>
      <c r="G219" s="1" t="s">
        <v>9</v>
      </c>
      <c r="H219" s="1" t="s">
        <v>10</v>
      </c>
      <c r="I219" s="1" t="s">
        <v>11</v>
      </c>
      <c r="J219" s="1" t="s">
        <v>12</v>
      </c>
      <c r="K219" s="1" t="s">
        <v>13</v>
      </c>
      <c r="L219" s="1" t="s">
        <v>14</v>
      </c>
      <c r="M219" s="1" t="s">
        <v>15</v>
      </c>
      <c r="N219" s="1" t="s">
        <v>16</v>
      </c>
      <c r="O219" s="1" t="s">
        <v>17</v>
      </c>
      <c r="P219" s="1" t="s">
        <v>18</v>
      </c>
      <c r="Q219" s="1" t="s">
        <v>19</v>
      </c>
      <c r="R219" s="46"/>
    </row>
    <row r="220" spans="1:18" x14ac:dyDescent="0.3">
      <c r="A220" s="38" t="s">
        <v>20</v>
      </c>
      <c r="B220" s="36"/>
      <c r="C220" s="39" t="s">
        <v>21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</row>
    <row r="221" spans="1:18" x14ac:dyDescent="0.3">
      <c r="A221" s="32" t="s">
        <v>22</v>
      </c>
      <c r="B221" s="32"/>
      <c r="C221" s="10">
        <f>C200*$C$1</f>
        <v>133.99728573045567</v>
      </c>
      <c r="D221" s="10"/>
      <c r="E221" s="10">
        <f>E200*$E$1</f>
        <v>41.370083438960854</v>
      </c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1">
        <f>SUM(C221:Q221)</f>
        <v>175.36736916941652</v>
      </c>
    </row>
    <row r="222" spans="1:18" x14ac:dyDescent="0.3">
      <c r="A222" s="40" t="s">
        <v>23</v>
      </c>
      <c r="B222" s="32"/>
      <c r="C222" s="10">
        <f>C201*$C$1</f>
        <v>6.6028799999999999</v>
      </c>
      <c r="D222" s="10"/>
      <c r="E222" s="10">
        <f>E201*$E$1</f>
        <v>6.8747346800000013</v>
      </c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1">
        <f>SUM(C222:Q222)</f>
        <v>13.477614680000002</v>
      </c>
    </row>
    <row r="223" spans="1:18" x14ac:dyDescent="0.3">
      <c r="A223" s="32" t="s">
        <v>24</v>
      </c>
      <c r="B223" s="32"/>
      <c r="C223" s="10">
        <f>C202*$C$1</f>
        <v>1577.883291034801</v>
      </c>
      <c r="D223" s="10"/>
      <c r="E223" s="10">
        <f>E202*$E$1</f>
        <v>1418.81138754327</v>
      </c>
      <c r="F223" s="10"/>
      <c r="G223" s="10"/>
      <c r="H223" s="10"/>
      <c r="I223" s="10"/>
      <c r="J223" s="10"/>
      <c r="K223" s="10">
        <f>K202*$K$1</f>
        <v>161.77799999999999</v>
      </c>
      <c r="L223" s="10"/>
      <c r="M223" s="10"/>
      <c r="N223" s="10"/>
      <c r="O223" s="10"/>
      <c r="P223" s="10"/>
      <c r="Q223" s="10"/>
      <c r="R223" s="11">
        <f>SUM(C223:Q223)</f>
        <v>3158.4726785780708</v>
      </c>
    </row>
    <row r="224" spans="1:18" x14ac:dyDescent="0.3">
      <c r="A224" s="32" t="s">
        <v>25</v>
      </c>
      <c r="B224" s="32"/>
      <c r="C224" s="10">
        <f>C203*$C$1</f>
        <v>46.55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>
        <f>SUM(C224:Q224)</f>
        <v>46.55</v>
      </c>
    </row>
    <row r="225" spans="1:18" x14ac:dyDescent="0.3">
      <c r="A225" s="40" t="s">
        <v>26</v>
      </c>
      <c r="B225" s="4" t="s">
        <v>27</v>
      </c>
      <c r="C225" s="10">
        <f>C204*$C$1</f>
        <v>23.75</v>
      </c>
      <c r="D225" s="10"/>
      <c r="E225" s="10">
        <f>E204*$E$1</f>
        <v>3.0300000000000002</v>
      </c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>
        <f>SUM(C225:Q225)</f>
        <v>26.78</v>
      </c>
    </row>
    <row r="226" spans="1:18" ht="33.6" x14ac:dyDescent="0.3">
      <c r="A226" s="32"/>
      <c r="B226" s="6" t="s">
        <v>28</v>
      </c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1"/>
    </row>
    <row r="227" spans="1:18" x14ac:dyDescent="0.3">
      <c r="A227" s="33" t="s">
        <v>38</v>
      </c>
      <c r="B227" s="34"/>
      <c r="C227" s="10">
        <f>SUM(C221:C226)</f>
        <v>1788.7834567652567</v>
      </c>
      <c r="D227" s="10"/>
      <c r="E227" s="10">
        <f>SUM(E221:E226)</f>
        <v>1470.0862056622309</v>
      </c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>
        <f>SUM(R221:R226)</f>
        <v>3420.6476624274878</v>
      </c>
    </row>
    <row r="228" spans="1:18" x14ac:dyDescent="0.3">
      <c r="A228" s="35" t="s">
        <v>30</v>
      </c>
      <c r="B228" s="36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</row>
    <row r="229" spans="1:18" x14ac:dyDescent="0.3">
      <c r="A229" s="32" t="s">
        <v>31</v>
      </c>
      <c r="B229" s="32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9">
        <f>SUM(C229:Q229)</f>
        <v>0</v>
      </c>
    </row>
    <row r="230" spans="1:18" x14ac:dyDescent="0.3">
      <c r="A230" s="32" t="s">
        <v>32</v>
      </c>
      <c r="B230" s="32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9">
        <f>SUM(C230:Q230)</f>
        <v>0</v>
      </c>
    </row>
    <row r="231" spans="1:18" x14ac:dyDescent="0.3">
      <c r="A231" s="32" t="s">
        <v>33</v>
      </c>
      <c r="B231" s="32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9">
        <f>SUM(C231:Q231)</f>
        <v>0</v>
      </c>
    </row>
    <row r="232" spans="1:18" x14ac:dyDescent="0.3">
      <c r="A232" s="33" t="s">
        <v>38</v>
      </c>
      <c r="B232" s="34"/>
      <c r="C232" s="17">
        <f>SUM(C229:C231)</f>
        <v>0</v>
      </c>
      <c r="D232" s="17"/>
      <c r="E232" s="17"/>
      <c r="F232" s="17"/>
      <c r="G232" s="17"/>
      <c r="H232" s="17">
        <f>SUM(H229:H231)</f>
        <v>0</v>
      </c>
      <c r="I232" s="17">
        <f>SUM(I229:I231)</f>
        <v>0</v>
      </c>
      <c r="J232" s="17"/>
      <c r="K232" s="17"/>
      <c r="L232" s="17"/>
      <c r="M232" s="17"/>
      <c r="N232" s="17"/>
      <c r="O232" s="17"/>
      <c r="P232" s="17"/>
      <c r="Q232" s="17"/>
      <c r="R232" s="18">
        <f>SUM(R229:R231)</f>
        <v>0</v>
      </c>
    </row>
    <row r="233" spans="1:18" x14ac:dyDescent="0.3">
      <c r="A233" s="35" t="s">
        <v>39</v>
      </c>
      <c r="B233" s="36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</row>
    <row r="234" spans="1:18" x14ac:dyDescent="0.3">
      <c r="A234" s="30" t="s">
        <v>35</v>
      </c>
      <c r="B234" s="32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8"/>
    </row>
    <row r="235" spans="1:18" x14ac:dyDescent="0.3">
      <c r="A235" s="35" t="s">
        <v>40</v>
      </c>
      <c r="B235" s="36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</row>
    <row r="236" spans="1:18" x14ac:dyDescent="0.3">
      <c r="A236" s="30" t="s">
        <v>41</v>
      </c>
      <c r="B236" s="30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18"/>
    </row>
    <row r="237" spans="1:18" x14ac:dyDescent="0.3">
      <c r="A237" s="32" t="s">
        <v>42</v>
      </c>
      <c r="B237" s="32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18"/>
    </row>
    <row r="238" spans="1:18" x14ac:dyDescent="0.3">
      <c r="A238" s="32" t="s">
        <v>43</v>
      </c>
      <c r="B238" s="32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18"/>
    </row>
    <row r="239" spans="1:18" x14ac:dyDescent="0.3">
      <c r="A239" s="33" t="s">
        <v>36</v>
      </c>
      <c r="B239" s="34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1">
        <f>R232+R227</f>
        <v>3420.6476624274878</v>
      </c>
    </row>
    <row r="243" spans="1:18" x14ac:dyDescent="0.3">
      <c r="A243" s="49" t="s">
        <v>49</v>
      </c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</row>
    <row r="244" spans="1:18" x14ac:dyDescent="0.3">
      <c r="A244" s="77" t="s">
        <v>0</v>
      </c>
      <c r="B244" s="78"/>
      <c r="C244" s="83" t="s">
        <v>1</v>
      </c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5"/>
    </row>
    <row r="245" spans="1:18" x14ac:dyDescent="0.3">
      <c r="A245" s="79"/>
      <c r="B245" s="80"/>
      <c r="C245" s="86" t="s">
        <v>2</v>
      </c>
      <c r="D245" s="86" t="s">
        <v>3</v>
      </c>
      <c r="E245" s="83" t="s">
        <v>4</v>
      </c>
      <c r="F245" s="84"/>
      <c r="G245" s="84"/>
      <c r="H245" s="84"/>
      <c r="I245" s="84"/>
      <c r="J245" s="84"/>
      <c r="K245" s="84"/>
      <c r="L245" s="85"/>
      <c r="M245" s="83" t="s">
        <v>5</v>
      </c>
      <c r="N245" s="84"/>
      <c r="O245" s="84"/>
      <c r="P245" s="84"/>
      <c r="Q245" s="85"/>
      <c r="R245" s="86" t="s">
        <v>6</v>
      </c>
    </row>
    <row r="246" spans="1:18" ht="39.6" x14ac:dyDescent="0.3">
      <c r="A246" s="81"/>
      <c r="B246" s="82"/>
      <c r="C246" s="87"/>
      <c r="D246" s="87"/>
      <c r="E246" s="1" t="s">
        <v>7</v>
      </c>
      <c r="F246" s="1" t="s">
        <v>8</v>
      </c>
      <c r="G246" s="1" t="s">
        <v>9</v>
      </c>
      <c r="H246" s="1" t="s">
        <v>10</v>
      </c>
      <c r="I246" s="1" t="s">
        <v>11</v>
      </c>
      <c r="J246" s="1" t="s">
        <v>12</v>
      </c>
      <c r="K246" s="1" t="s">
        <v>13</v>
      </c>
      <c r="L246" s="1" t="s">
        <v>14</v>
      </c>
      <c r="M246" s="1" t="s">
        <v>15</v>
      </c>
      <c r="N246" s="1" t="s">
        <v>16</v>
      </c>
      <c r="O246" s="1" t="s">
        <v>17</v>
      </c>
      <c r="P246" s="1" t="s">
        <v>18</v>
      </c>
      <c r="Q246" s="1" t="s">
        <v>19</v>
      </c>
      <c r="R246" s="87"/>
    </row>
    <row r="247" spans="1:18" x14ac:dyDescent="0.3">
      <c r="A247" s="62" t="s">
        <v>20</v>
      </c>
      <c r="B247" s="63"/>
      <c r="C247" s="64" t="s">
        <v>21</v>
      </c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6"/>
    </row>
    <row r="248" spans="1:18" x14ac:dyDescent="0.3">
      <c r="A248" s="51" t="s">
        <v>22</v>
      </c>
      <c r="B248" s="67"/>
      <c r="C248" s="20">
        <v>30.529000000000003</v>
      </c>
      <c r="D248" s="21"/>
      <c r="E248" s="21">
        <v>317.90679470948874</v>
      </c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"/>
      <c r="Q248" s="2"/>
      <c r="R248" s="8">
        <f>SUM(C248:Q248)</f>
        <v>348.43579470948873</v>
      </c>
    </row>
    <row r="249" spans="1:18" x14ac:dyDescent="0.3">
      <c r="A249" s="68" t="s">
        <v>23</v>
      </c>
      <c r="B249" s="69"/>
      <c r="C249" s="20">
        <v>0</v>
      </c>
      <c r="D249" s="21"/>
      <c r="E249" s="21">
        <v>0</v>
      </c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"/>
      <c r="Q249" s="2"/>
      <c r="R249" s="8">
        <f t="shared" ref="R249:R251" si="91">SUM(C249:Q249)</f>
        <v>0</v>
      </c>
    </row>
    <row r="250" spans="1:18" x14ac:dyDescent="0.3">
      <c r="A250" s="51" t="s">
        <v>24</v>
      </c>
      <c r="B250" s="67"/>
      <c r="C250" s="20">
        <v>1360.2206857884876</v>
      </c>
      <c r="D250" s="21"/>
      <c r="E250" s="21">
        <v>5467.107436296692</v>
      </c>
      <c r="F250" s="21"/>
      <c r="G250" s="21"/>
      <c r="H250" s="21"/>
      <c r="I250" s="21"/>
      <c r="J250" s="21"/>
      <c r="K250" s="21">
        <v>356</v>
      </c>
      <c r="L250" s="21"/>
      <c r="M250" s="21"/>
      <c r="N250" s="21"/>
      <c r="O250" s="21">
        <v>1646</v>
      </c>
      <c r="P250" s="2"/>
      <c r="Q250" s="2"/>
      <c r="R250" s="8">
        <f t="shared" si="91"/>
        <v>8829.3281220851786</v>
      </c>
    </row>
    <row r="251" spans="1:18" x14ac:dyDescent="0.3">
      <c r="A251" s="51" t="s">
        <v>25</v>
      </c>
      <c r="B251" s="67"/>
      <c r="C251" s="20">
        <v>34.5</v>
      </c>
      <c r="D251" s="21"/>
      <c r="E251" s="21">
        <v>0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"/>
      <c r="Q251" s="2"/>
      <c r="R251" s="8">
        <f t="shared" si="91"/>
        <v>34.5</v>
      </c>
    </row>
    <row r="252" spans="1:18" x14ac:dyDescent="0.3">
      <c r="A252" s="70" t="s">
        <v>26</v>
      </c>
      <c r="B252" s="4" t="s">
        <v>27</v>
      </c>
      <c r="C252" s="19">
        <v>30</v>
      </c>
      <c r="D252" s="21"/>
      <c r="E252" s="21">
        <v>50</v>
      </c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"/>
      <c r="Q252" s="2"/>
      <c r="R252" s="9">
        <f>SUM(C252:Q252)</f>
        <v>80</v>
      </c>
    </row>
    <row r="253" spans="1:18" ht="33.6" x14ac:dyDescent="0.3">
      <c r="A253" s="71"/>
      <c r="B253" s="6" t="s">
        <v>28</v>
      </c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"/>
      <c r="Q253" s="2"/>
      <c r="R253" s="5">
        <v>0</v>
      </c>
    </row>
    <row r="254" spans="1:18" x14ac:dyDescent="0.3">
      <c r="A254" s="53" t="s">
        <v>29</v>
      </c>
      <c r="B254" s="54"/>
      <c r="C254" s="8">
        <f>SUM(C248:C253)</f>
        <v>1455.2496857884876</v>
      </c>
      <c r="D254" s="3">
        <v>0</v>
      </c>
      <c r="E254" s="8">
        <f>SUM(E248:E253)</f>
        <v>5835.014231006181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8">
        <f>SUM(K248:K253)</f>
        <v>356</v>
      </c>
      <c r="L254" s="3">
        <v>0</v>
      </c>
      <c r="M254" s="3">
        <v>0</v>
      </c>
      <c r="N254" s="3">
        <v>0</v>
      </c>
      <c r="O254" s="8">
        <f>SUM(O248:O253)</f>
        <v>1646</v>
      </c>
      <c r="P254" s="3">
        <v>0</v>
      </c>
      <c r="Q254" s="3">
        <v>0</v>
      </c>
      <c r="R254" s="8">
        <f>SUM(C254:Q254)</f>
        <v>9292.2639167946691</v>
      </c>
    </row>
    <row r="255" spans="1:18" x14ac:dyDescent="0.3">
      <c r="A255" s="72" t="s">
        <v>30</v>
      </c>
      <c r="B255" s="73"/>
      <c r="C255" s="74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6"/>
    </row>
    <row r="256" spans="1:18" x14ac:dyDescent="0.3">
      <c r="A256" s="51" t="s">
        <v>31</v>
      </c>
      <c r="B256" s="5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9">
        <f>SUM(C256:Q256)</f>
        <v>0</v>
      </c>
    </row>
    <row r="257" spans="1:18" x14ac:dyDescent="0.3">
      <c r="A257" s="51" t="s">
        <v>32</v>
      </c>
      <c r="B257" s="5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9">
        <f>SUM(C257:Q257)</f>
        <v>0</v>
      </c>
    </row>
    <row r="258" spans="1:18" x14ac:dyDescent="0.3">
      <c r="A258" s="51" t="s">
        <v>33</v>
      </c>
      <c r="B258" s="5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9">
        <f>SUM(C258:Q258)</f>
        <v>0</v>
      </c>
    </row>
    <row r="259" spans="1:18" x14ac:dyDescent="0.3">
      <c r="A259" s="53" t="s">
        <v>29</v>
      </c>
      <c r="B259" s="54"/>
      <c r="C259" s="3">
        <f>C256+C257+C258</f>
        <v>0</v>
      </c>
      <c r="D259" s="3">
        <f t="shared" ref="D259" si="92">D256+D257+D258</f>
        <v>0</v>
      </c>
      <c r="E259" s="3">
        <f t="shared" ref="E259" si="93">E256+E257+E258</f>
        <v>0</v>
      </c>
      <c r="F259" s="3">
        <f t="shared" ref="F259" si="94">F256+F257+F258</f>
        <v>0</v>
      </c>
      <c r="G259" s="3">
        <f t="shared" ref="G259" si="95">G256+G257+G258</f>
        <v>0</v>
      </c>
      <c r="H259" s="3">
        <f t="shared" ref="H259" si="96">H256+H257+H258</f>
        <v>0</v>
      </c>
      <c r="I259" s="3">
        <f t="shared" ref="I259" si="97">I256+I257+I258</f>
        <v>0</v>
      </c>
      <c r="J259" s="3">
        <f t="shared" ref="J259" si="98">J256+J257+J258</f>
        <v>0</v>
      </c>
      <c r="K259" s="3">
        <f t="shared" ref="K259" si="99">K256+K257+K258</f>
        <v>0</v>
      </c>
      <c r="L259" s="3">
        <f t="shared" ref="L259" si="100">L256+L257+L258</f>
        <v>0</v>
      </c>
      <c r="M259" s="3">
        <f t="shared" ref="M259" si="101">M256+M257+M258</f>
        <v>0</v>
      </c>
      <c r="N259" s="3">
        <f t="shared" ref="N259" si="102">N256+N257+N258</f>
        <v>0</v>
      </c>
      <c r="O259" s="3">
        <f t="shared" ref="O259" si="103">O256+O257+O258</f>
        <v>0</v>
      </c>
      <c r="P259" s="3">
        <f t="shared" ref="P259" si="104">P256+P257+P258</f>
        <v>0</v>
      </c>
      <c r="Q259" s="3">
        <f>Q256+Q257+Q258</f>
        <v>0</v>
      </c>
      <c r="R259" s="8">
        <f>SUM(C259:Q259)</f>
        <v>0</v>
      </c>
    </row>
    <row r="260" spans="1:18" x14ac:dyDescent="0.3">
      <c r="A260" s="55" t="s">
        <v>34</v>
      </c>
      <c r="B260" s="56"/>
      <c r="C260" s="57">
        <v>1</v>
      </c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9"/>
    </row>
    <row r="261" spans="1:18" x14ac:dyDescent="0.3">
      <c r="A261" s="60" t="s">
        <v>35</v>
      </c>
      <c r="B261" s="61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9">
        <f>SUM(C261:Q261)</f>
        <v>0</v>
      </c>
    </row>
    <row r="262" spans="1:18" x14ac:dyDescent="0.3">
      <c r="A262" s="53" t="s">
        <v>36</v>
      </c>
      <c r="B262" s="54"/>
      <c r="C262" s="12">
        <f>C259+C254+C261</f>
        <v>1455.2496857884876</v>
      </c>
      <c r="D262" s="12">
        <f t="shared" ref="D262" si="105">D259+D254+D261</f>
        <v>0</v>
      </c>
      <c r="E262" s="12">
        <f t="shared" ref="E262" si="106">E259+E254+E261</f>
        <v>5835.014231006181</v>
      </c>
      <c r="F262" s="12">
        <f t="shared" ref="F262" si="107">F259+F254+F261</f>
        <v>0</v>
      </c>
      <c r="G262" s="12">
        <f t="shared" ref="G262" si="108">G259+G254+G261</f>
        <v>0</v>
      </c>
      <c r="H262" s="12">
        <f t="shared" ref="H262" si="109">H259+H254+H261</f>
        <v>0</v>
      </c>
      <c r="I262" s="12">
        <f t="shared" ref="I262" si="110">I259+I254+I261</f>
        <v>0</v>
      </c>
      <c r="J262" s="12">
        <f t="shared" ref="J262" si="111">J259+J254+J261</f>
        <v>0</v>
      </c>
      <c r="K262" s="12">
        <f t="shared" ref="K262" si="112">K259+K254+K261</f>
        <v>356</v>
      </c>
      <c r="L262" s="12">
        <f t="shared" ref="L262" si="113">L259+L254+L261</f>
        <v>0</v>
      </c>
      <c r="M262" s="12">
        <f t="shared" ref="M262" si="114">M259+M254+M261</f>
        <v>0</v>
      </c>
      <c r="N262" s="12">
        <f t="shared" ref="N262" si="115">N259+N254+N261</f>
        <v>0</v>
      </c>
      <c r="O262" s="12">
        <f t="shared" ref="O262" si="116">O259+O254+O261</f>
        <v>1646</v>
      </c>
      <c r="P262" s="12">
        <f t="shared" ref="P262" si="117">P259+P254+P261</f>
        <v>0</v>
      </c>
      <c r="Q262" s="12">
        <f t="shared" ref="Q262" si="118">Q259+Q254+Q261</f>
        <v>0</v>
      </c>
      <c r="R262" s="12">
        <f>SUM(C262:Q262)</f>
        <v>9292.2639167946691</v>
      </c>
    </row>
    <row r="265" spans="1:18" x14ac:dyDescent="0.3">
      <c r="A265" s="46" t="s">
        <v>0</v>
      </c>
      <c r="B265" s="47"/>
      <c r="C265" s="46" t="s">
        <v>37</v>
      </c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</row>
    <row r="266" spans="1:18" x14ac:dyDescent="0.3">
      <c r="A266" s="46"/>
      <c r="B266" s="47"/>
      <c r="C266" s="46" t="s">
        <v>2</v>
      </c>
      <c r="D266" s="46" t="s">
        <v>3</v>
      </c>
      <c r="E266" s="46" t="s">
        <v>4</v>
      </c>
      <c r="F266" s="46"/>
      <c r="G266" s="46"/>
      <c r="H266" s="46"/>
      <c r="I266" s="46"/>
      <c r="J266" s="46"/>
      <c r="K266" s="46"/>
      <c r="L266" s="46"/>
      <c r="M266" s="46" t="s">
        <v>5</v>
      </c>
      <c r="N266" s="46"/>
      <c r="O266" s="46"/>
      <c r="P266" s="46"/>
      <c r="Q266" s="46"/>
      <c r="R266" s="46" t="s">
        <v>6</v>
      </c>
    </row>
    <row r="267" spans="1:18" ht="39.6" x14ac:dyDescent="0.3">
      <c r="A267" s="46"/>
      <c r="B267" s="47"/>
      <c r="C267" s="46"/>
      <c r="D267" s="46"/>
      <c r="E267" s="1" t="s">
        <v>7</v>
      </c>
      <c r="F267" s="1" t="s">
        <v>8</v>
      </c>
      <c r="G267" s="1" t="s">
        <v>9</v>
      </c>
      <c r="H267" s="1" t="s">
        <v>10</v>
      </c>
      <c r="I267" s="1" t="s">
        <v>11</v>
      </c>
      <c r="J267" s="1" t="s">
        <v>12</v>
      </c>
      <c r="K267" s="1" t="s">
        <v>13</v>
      </c>
      <c r="L267" s="1" t="s">
        <v>14</v>
      </c>
      <c r="M267" s="1" t="s">
        <v>15</v>
      </c>
      <c r="N267" s="1" t="s">
        <v>16</v>
      </c>
      <c r="O267" s="1" t="s">
        <v>17</v>
      </c>
      <c r="P267" s="1" t="s">
        <v>18</v>
      </c>
      <c r="Q267" s="1" t="s">
        <v>19</v>
      </c>
      <c r="R267" s="46"/>
    </row>
    <row r="268" spans="1:18" x14ac:dyDescent="0.3">
      <c r="A268" s="38" t="s">
        <v>20</v>
      </c>
      <c r="B268" s="36"/>
      <c r="C268" s="39" t="s">
        <v>21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1:18" x14ac:dyDescent="0.3">
      <c r="A269" s="32" t="s">
        <v>22</v>
      </c>
      <c r="B269" s="32"/>
      <c r="C269" s="10">
        <f>C248*$C$1</f>
        <v>29.002550000000003</v>
      </c>
      <c r="D269" s="10"/>
      <c r="E269" s="10">
        <f>E248*$E$1</f>
        <v>64.217172531316734</v>
      </c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1">
        <f>SUM(C269:Q269)</f>
        <v>93.219722531316734</v>
      </c>
    </row>
    <row r="270" spans="1:18" x14ac:dyDescent="0.3">
      <c r="A270" s="40" t="s">
        <v>23</v>
      </c>
      <c r="B270" s="32"/>
      <c r="C270" s="10">
        <f>C249*$C$1</f>
        <v>0</v>
      </c>
      <c r="D270" s="10"/>
      <c r="E270" s="10">
        <f>E249*$E$1</f>
        <v>0</v>
      </c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1">
        <f>SUM(C270:Q270)</f>
        <v>0</v>
      </c>
    </row>
    <row r="271" spans="1:18" x14ac:dyDescent="0.3">
      <c r="A271" s="32" t="s">
        <v>24</v>
      </c>
      <c r="B271" s="32"/>
      <c r="C271" s="10">
        <f>C250*$C$1</f>
        <v>1292.2096514990631</v>
      </c>
      <c r="D271" s="10"/>
      <c r="E271" s="10">
        <f>E250*$E$1</f>
        <v>1104.3557021319318</v>
      </c>
      <c r="F271" s="10"/>
      <c r="G271" s="10"/>
      <c r="H271" s="10"/>
      <c r="I271" s="10"/>
      <c r="J271" s="10"/>
      <c r="K271" s="10">
        <f>K250*$K$1</f>
        <v>126.02399999999999</v>
      </c>
      <c r="L271" s="10"/>
      <c r="M271" s="10"/>
      <c r="N271" s="10"/>
      <c r="O271" s="10"/>
      <c r="P271" s="10"/>
      <c r="Q271" s="10"/>
      <c r="R271" s="11">
        <f>SUM(C271:Q271)</f>
        <v>2522.5893536309945</v>
      </c>
    </row>
    <row r="272" spans="1:18" x14ac:dyDescent="0.3">
      <c r="A272" s="32" t="s">
        <v>25</v>
      </c>
      <c r="B272" s="32"/>
      <c r="C272" s="10">
        <f>C251*$C$1</f>
        <v>32.774999999999999</v>
      </c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1">
        <f>SUM(C272:Q272)</f>
        <v>32.774999999999999</v>
      </c>
    </row>
    <row r="273" spans="1:18" x14ac:dyDescent="0.3">
      <c r="A273" s="40" t="s">
        <v>26</v>
      </c>
      <c r="B273" s="4" t="s">
        <v>27</v>
      </c>
      <c r="C273" s="10">
        <f>C252*$C$1</f>
        <v>28.5</v>
      </c>
      <c r="D273" s="10"/>
      <c r="E273" s="10">
        <f>E252*$E$1</f>
        <v>10.100000000000001</v>
      </c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1">
        <f>SUM(C273:Q273)</f>
        <v>38.6</v>
      </c>
    </row>
    <row r="274" spans="1:18" ht="33.6" x14ac:dyDescent="0.3">
      <c r="A274" s="32"/>
      <c r="B274" s="6" t="s">
        <v>28</v>
      </c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1"/>
    </row>
    <row r="275" spans="1:18" x14ac:dyDescent="0.3">
      <c r="A275" s="33" t="s">
        <v>38</v>
      </c>
      <c r="B275" s="34"/>
      <c r="C275" s="10">
        <f>SUM(C269:C274)</f>
        <v>1382.4872014990631</v>
      </c>
      <c r="D275" s="10"/>
      <c r="E275" s="10">
        <f>SUM(E269:E274)</f>
        <v>1178.6728746632484</v>
      </c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>
        <f>SUM(R269:R274)</f>
        <v>2687.1840761623112</v>
      </c>
    </row>
    <row r="276" spans="1:18" x14ac:dyDescent="0.3">
      <c r="A276" s="35" t="s">
        <v>30</v>
      </c>
      <c r="B276" s="36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</row>
    <row r="277" spans="1:18" x14ac:dyDescent="0.3">
      <c r="A277" s="32" t="s">
        <v>31</v>
      </c>
      <c r="B277" s="32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9">
        <f>SUM(C277:Q277)</f>
        <v>0</v>
      </c>
    </row>
    <row r="278" spans="1:18" x14ac:dyDescent="0.3">
      <c r="A278" s="32" t="s">
        <v>32</v>
      </c>
      <c r="B278" s="32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9">
        <f>SUM(C278:Q278)</f>
        <v>0</v>
      </c>
    </row>
    <row r="279" spans="1:18" x14ac:dyDescent="0.3">
      <c r="A279" s="32" t="s">
        <v>33</v>
      </c>
      <c r="B279" s="32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9">
        <f>SUM(C279:Q279)</f>
        <v>0</v>
      </c>
    </row>
    <row r="280" spans="1:18" x14ac:dyDescent="0.3">
      <c r="A280" s="33" t="s">
        <v>38</v>
      </c>
      <c r="B280" s="34"/>
      <c r="C280" s="17">
        <f>SUM(C277:C279)</f>
        <v>0</v>
      </c>
      <c r="D280" s="17"/>
      <c r="E280" s="17"/>
      <c r="F280" s="17"/>
      <c r="G280" s="17"/>
      <c r="H280" s="17">
        <f>SUM(H277:H279)</f>
        <v>0</v>
      </c>
      <c r="I280" s="17">
        <f>SUM(I277:I279)</f>
        <v>0</v>
      </c>
      <c r="J280" s="17"/>
      <c r="K280" s="17"/>
      <c r="L280" s="17"/>
      <c r="M280" s="17"/>
      <c r="N280" s="17"/>
      <c r="O280" s="17"/>
      <c r="P280" s="17"/>
      <c r="Q280" s="17"/>
      <c r="R280" s="18">
        <f>SUM(R277:R279)</f>
        <v>0</v>
      </c>
    </row>
    <row r="281" spans="1:18" x14ac:dyDescent="0.3">
      <c r="A281" s="35" t="s">
        <v>39</v>
      </c>
      <c r="B281" s="36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</row>
    <row r="282" spans="1:18" x14ac:dyDescent="0.3">
      <c r="A282" s="30" t="s">
        <v>35</v>
      </c>
      <c r="B282" s="32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8"/>
    </row>
    <row r="283" spans="1:18" x14ac:dyDescent="0.3">
      <c r="A283" s="35" t="s">
        <v>40</v>
      </c>
      <c r="B283" s="36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</row>
    <row r="284" spans="1:18" x14ac:dyDescent="0.3">
      <c r="A284" s="30" t="s">
        <v>41</v>
      </c>
      <c r="B284" s="30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18"/>
    </row>
    <row r="285" spans="1:18" x14ac:dyDescent="0.3">
      <c r="A285" s="32" t="s">
        <v>42</v>
      </c>
      <c r="B285" s="32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18"/>
    </row>
    <row r="286" spans="1:18" x14ac:dyDescent="0.3">
      <c r="A286" s="32" t="s">
        <v>43</v>
      </c>
      <c r="B286" s="32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18"/>
    </row>
    <row r="287" spans="1:18" x14ac:dyDescent="0.3">
      <c r="A287" s="33" t="s">
        <v>36</v>
      </c>
      <c r="B287" s="34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1">
        <f>R280+R275</f>
        <v>2687.1840761623112</v>
      </c>
    </row>
    <row r="290" spans="1:18" x14ac:dyDescent="0.3">
      <c r="A290" s="49" t="s">
        <v>50</v>
      </c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</row>
    <row r="291" spans="1:18" x14ac:dyDescent="0.3">
      <c r="A291" s="46" t="s">
        <v>0</v>
      </c>
      <c r="B291" s="50"/>
      <c r="C291" s="46" t="s">
        <v>1</v>
      </c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</row>
    <row r="292" spans="1:18" x14ac:dyDescent="0.3">
      <c r="A292" s="46"/>
      <c r="B292" s="50"/>
      <c r="C292" s="46" t="s">
        <v>2</v>
      </c>
      <c r="D292" s="46" t="s">
        <v>3</v>
      </c>
      <c r="E292" s="46" t="s">
        <v>4</v>
      </c>
      <c r="F292" s="46"/>
      <c r="G292" s="46"/>
      <c r="H292" s="46"/>
      <c r="I292" s="46"/>
      <c r="J292" s="46"/>
      <c r="K292" s="46"/>
      <c r="L292" s="46"/>
      <c r="M292" s="46" t="s">
        <v>5</v>
      </c>
      <c r="N292" s="46"/>
      <c r="O292" s="46"/>
      <c r="P292" s="46"/>
      <c r="Q292" s="46"/>
      <c r="R292" s="46" t="s">
        <v>6</v>
      </c>
    </row>
    <row r="293" spans="1:18" ht="39.6" x14ac:dyDescent="0.3">
      <c r="A293" s="46"/>
      <c r="B293" s="50"/>
      <c r="C293" s="46"/>
      <c r="D293" s="46"/>
      <c r="E293" s="1" t="s">
        <v>7</v>
      </c>
      <c r="F293" s="1" t="s">
        <v>8</v>
      </c>
      <c r="G293" s="1" t="s">
        <v>9</v>
      </c>
      <c r="H293" s="1" t="s">
        <v>10</v>
      </c>
      <c r="I293" s="1" t="s">
        <v>11</v>
      </c>
      <c r="J293" s="1" t="s">
        <v>12</v>
      </c>
      <c r="K293" s="1" t="s">
        <v>13</v>
      </c>
      <c r="L293" s="1" t="s">
        <v>14</v>
      </c>
      <c r="M293" s="1" t="s">
        <v>15</v>
      </c>
      <c r="N293" s="1" t="s">
        <v>16</v>
      </c>
      <c r="O293" s="1" t="s">
        <v>17</v>
      </c>
      <c r="P293" s="1" t="s">
        <v>18</v>
      </c>
      <c r="Q293" s="1" t="s">
        <v>19</v>
      </c>
      <c r="R293" s="46"/>
    </row>
    <row r="294" spans="1:18" x14ac:dyDescent="0.3">
      <c r="A294" s="38" t="s">
        <v>20</v>
      </c>
      <c r="B294" s="36"/>
      <c r="C294" s="48" t="s">
        <v>21</v>
      </c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</row>
    <row r="295" spans="1:18" x14ac:dyDescent="0.3">
      <c r="A295" s="32" t="s">
        <v>22</v>
      </c>
      <c r="B295" s="32"/>
      <c r="C295" s="20">
        <v>196.57080000000002</v>
      </c>
      <c r="D295" s="21"/>
      <c r="E295" s="21">
        <v>1030.0465464301251</v>
      </c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"/>
      <c r="Q295" s="2"/>
      <c r="R295" s="8">
        <f>SUM(C295:Q295)</f>
        <v>1226.6173464301251</v>
      </c>
    </row>
    <row r="296" spans="1:18" x14ac:dyDescent="0.3">
      <c r="A296" s="40" t="s">
        <v>23</v>
      </c>
      <c r="B296" s="32"/>
      <c r="C296" s="20">
        <v>22.878464285714287</v>
      </c>
      <c r="D296" s="21"/>
      <c r="E296" s="21">
        <v>103.67084931943404</v>
      </c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"/>
      <c r="Q296" s="2"/>
      <c r="R296" s="8">
        <f>SUM(C296:Q296)</f>
        <v>126.54931360514833</v>
      </c>
    </row>
    <row r="297" spans="1:18" x14ac:dyDescent="0.3">
      <c r="A297" s="32" t="s">
        <v>24</v>
      </c>
      <c r="B297" s="32"/>
      <c r="C297" s="20">
        <v>3710.7027596572416</v>
      </c>
      <c r="D297" s="21"/>
      <c r="E297" s="21">
        <v>15015.248543298898</v>
      </c>
      <c r="F297" s="21"/>
      <c r="G297" s="21"/>
      <c r="H297" s="21"/>
      <c r="I297" s="21"/>
      <c r="J297" s="21"/>
      <c r="K297" s="21">
        <v>979</v>
      </c>
      <c r="L297" s="21"/>
      <c r="M297" s="21"/>
      <c r="N297" s="21"/>
      <c r="O297" s="21">
        <v>4524</v>
      </c>
      <c r="P297" s="2"/>
      <c r="Q297" s="2"/>
      <c r="R297" s="8">
        <f>SUM(C297:Q297)</f>
        <v>24228.951302956139</v>
      </c>
    </row>
    <row r="298" spans="1:18" x14ac:dyDescent="0.3">
      <c r="A298" s="32" t="s">
        <v>25</v>
      </c>
      <c r="B298" s="32"/>
      <c r="C298" s="20">
        <v>118.703</v>
      </c>
      <c r="D298" s="21"/>
      <c r="E298" s="21">
        <v>0</v>
      </c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"/>
      <c r="Q298" s="2"/>
      <c r="R298" s="8">
        <f>SUM(C298:Q298)</f>
        <v>118.703</v>
      </c>
    </row>
    <row r="299" spans="1:18" x14ac:dyDescent="0.3">
      <c r="A299" s="40" t="s">
        <v>26</v>
      </c>
      <c r="B299" s="4" t="s">
        <v>27</v>
      </c>
      <c r="C299" s="19">
        <v>100</v>
      </c>
      <c r="D299" s="21"/>
      <c r="E299" s="21">
        <v>180</v>
      </c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"/>
      <c r="Q299" s="2"/>
      <c r="R299" s="9">
        <f>SUM(C299:Q299)</f>
        <v>280</v>
      </c>
    </row>
    <row r="300" spans="1:18" ht="33.6" x14ac:dyDescent="0.3">
      <c r="A300" s="32"/>
      <c r="B300" s="6" t="s">
        <v>28</v>
      </c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"/>
      <c r="Q300" s="2"/>
      <c r="R300" s="5">
        <v>0</v>
      </c>
    </row>
    <row r="301" spans="1:18" x14ac:dyDescent="0.3">
      <c r="A301" s="41" t="s">
        <v>29</v>
      </c>
      <c r="B301" s="42"/>
      <c r="C301" s="8">
        <f>SUM(C295:C300)</f>
        <v>4148.855023942956</v>
      </c>
      <c r="D301" s="3">
        <v>0</v>
      </c>
      <c r="E301" s="8">
        <f>SUM(E295:E300)</f>
        <v>16328.965939048458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8">
        <f>SUM(K295:K300)</f>
        <v>979</v>
      </c>
      <c r="L301" s="3">
        <v>0</v>
      </c>
      <c r="M301" s="3">
        <v>0</v>
      </c>
      <c r="N301" s="3">
        <v>0</v>
      </c>
      <c r="O301" s="8">
        <f>SUM(O295:O300)</f>
        <v>4524</v>
      </c>
      <c r="P301" s="3">
        <v>0</v>
      </c>
      <c r="Q301" s="3">
        <v>0</v>
      </c>
      <c r="R301" s="8">
        <f>SUM(C301:Q301)</f>
        <v>25980.820962991413</v>
      </c>
    </row>
    <row r="302" spans="1:18" x14ac:dyDescent="0.3">
      <c r="A302" s="35" t="s">
        <v>30</v>
      </c>
      <c r="B302" s="36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</row>
    <row r="303" spans="1:18" x14ac:dyDescent="0.3">
      <c r="A303" s="32" t="s">
        <v>31</v>
      </c>
      <c r="B303" s="3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9">
        <f>SUM(C303:Q303)</f>
        <v>0</v>
      </c>
    </row>
    <row r="304" spans="1:18" x14ac:dyDescent="0.3">
      <c r="A304" s="32" t="s">
        <v>32</v>
      </c>
      <c r="B304" s="3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9">
        <f>SUM(C304:Q304)</f>
        <v>0</v>
      </c>
    </row>
    <row r="305" spans="1:18" x14ac:dyDescent="0.3">
      <c r="A305" s="32" t="s">
        <v>33</v>
      </c>
      <c r="B305" s="3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9">
        <f>SUM(C305:Q305)</f>
        <v>0</v>
      </c>
    </row>
    <row r="306" spans="1:18" x14ac:dyDescent="0.3">
      <c r="A306" s="41" t="s">
        <v>29</v>
      </c>
      <c r="B306" s="42"/>
      <c r="C306" s="3">
        <f t="shared" ref="C306:Q306" si="119">C303+C304+C305</f>
        <v>0</v>
      </c>
      <c r="D306" s="3">
        <f t="shared" si="119"/>
        <v>0</v>
      </c>
      <c r="E306" s="3">
        <f t="shared" si="119"/>
        <v>0</v>
      </c>
      <c r="F306" s="3">
        <f t="shared" si="119"/>
        <v>0</v>
      </c>
      <c r="G306" s="3">
        <f t="shared" si="119"/>
        <v>0</v>
      </c>
      <c r="H306" s="3">
        <f t="shared" si="119"/>
        <v>0</v>
      </c>
      <c r="I306" s="3">
        <f t="shared" si="119"/>
        <v>0</v>
      </c>
      <c r="J306" s="3">
        <f t="shared" si="119"/>
        <v>0</v>
      </c>
      <c r="K306" s="3">
        <f t="shared" si="119"/>
        <v>0</v>
      </c>
      <c r="L306" s="3">
        <f t="shared" si="119"/>
        <v>0</v>
      </c>
      <c r="M306" s="3">
        <f t="shared" si="119"/>
        <v>0</v>
      </c>
      <c r="N306" s="3">
        <f t="shared" si="119"/>
        <v>0</v>
      </c>
      <c r="O306" s="3">
        <f t="shared" si="119"/>
        <v>0</v>
      </c>
      <c r="P306" s="3">
        <f t="shared" si="119"/>
        <v>0</v>
      </c>
      <c r="Q306" s="3">
        <f t="shared" si="119"/>
        <v>0</v>
      </c>
      <c r="R306" s="8">
        <f>SUM(C306:Q306)</f>
        <v>0</v>
      </c>
    </row>
    <row r="307" spans="1:18" x14ac:dyDescent="0.3">
      <c r="A307" s="43" t="s">
        <v>34</v>
      </c>
      <c r="B307" s="44"/>
      <c r="C307" s="45">
        <v>1</v>
      </c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</row>
    <row r="308" spans="1:18" x14ac:dyDescent="0.3">
      <c r="A308" s="30" t="s">
        <v>35</v>
      </c>
      <c r="B308" s="32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9">
        <f>SUM(C308:Q308)</f>
        <v>0</v>
      </c>
    </row>
    <row r="309" spans="1:18" x14ac:dyDescent="0.3">
      <c r="A309" s="41" t="s">
        <v>36</v>
      </c>
      <c r="B309" s="42"/>
      <c r="C309" s="12">
        <f t="shared" ref="C309:Q309" si="120">C306+C301+C308</f>
        <v>4148.855023942956</v>
      </c>
      <c r="D309" s="12">
        <f t="shared" si="120"/>
        <v>0</v>
      </c>
      <c r="E309" s="12">
        <f t="shared" si="120"/>
        <v>16328.965939048458</v>
      </c>
      <c r="F309" s="12">
        <f t="shared" si="120"/>
        <v>0</v>
      </c>
      <c r="G309" s="12">
        <f t="shared" si="120"/>
        <v>0</v>
      </c>
      <c r="H309" s="12">
        <f t="shared" si="120"/>
        <v>0</v>
      </c>
      <c r="I309" s="12">
        <f t="shared" si="120"/>
        <v>0</v>
      </c>
      <c r="J309" s="12">
        <f t="shared" si="120"/>
        <v>0</v>
      </c>
      <c r="K309" s="12">
        <f t="shared" si="120"/>
        <v>979</v>
      </c>
      <c r="L309" s="12">
        <f t="shared" si="120"/>
        <v>0</v>
      </c>
      <c r="M309" s="12">
        <f t="shared" si="120"/>
        <v>0</v>
      </c>
      <c r="N309" s="12">
        <f t="shared" si="120"/>
        <v>0</v>
      </c>
      <c r="O309" s="12">
        <f t="shared" si="120"/>
        <v>4524</v>
      </c>
      <c r="P309" s="12">
        <f t="shared" si="120"/>
        <v>0</v>
      </c>
      <c r="Q309" s="12">
        <f t="shared" si="120"/>
        <v>0</v>
      </c>
      <c r="R309" s="12">
        <f>SUM(C309:Q309)</f>
        <v>25980.820962991413</v>
      </c>
    </row>
    <row r="312" spans="1:18" x14ac:dyDescent="0.3">
      <c r="A312" s="46" t="s">
        <v>0</v>
      </c>
      <c r="B312" s="47"/>
      <c r="C312" s="46" t="s">
        <v>37</v>
      </c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</row>
    <row r="313" spans="1:18" x14ac:dyDescent="0.3">
      <c r="A313" s="46"/>
      <c r="B313" s="47"/>
      <c r="C313" s="46" t="s">
        <v>2</v>
      </c>
      <c r="D313" s="46" t="s">
        <v>3</v>
      </c>
      <c r="E313" s="46" t="s">
        <v>4</v>
      </c>
      <c r="F313" s="46"/>
      <c r="G313" s="46"/>
      <c r="H313" s="46"/>
      <c r="I313" s="46"/>
      <c r="J313" s="46"/>
      <c r="K313" s="46"/>
      <c r="L313" s="46"/>
      <c r="M313" s="46" t="s">
        <v>5</v>
      </c>
      <c r="N313" s="46"/>
      <c r="O313" s="46"/>
      <c r="P313" s="46"/>
      <c r="Q313" s="46"/>
      <c r="R313" s="46" t="s">
        <v>6</v>
      </c>
    </row>
    <row r="314" spans="1:18" ht="39.6" x14ac:dyDescent="0.3">
      <c r="A314" s="46"/>
      <c r="B314" s="47"/>
      <c r="C314" s="46"/>
      <c r="D314" s="46"/>
      <c r="E314" s="1" t="s">
        <v>7</v>
      </c>
      <c r="F314" s="1" t="s">
        <v>8</v>
      </c>
      <c r="G314" s="1" t="s">
        <v>9</v>
      </c>
      <c r="H314" s="1" t="s">
        <v>10</v>
      </c>
      <c r="I314" s="1" t="s">
        <v>11</v>
      </c>
      <c r="J314" s="1" t="s">
        <v>12</v>
      </c>
      <c r="K314" s="1" t="s">
        <v>13</v>
      </c>
      <c r="L314" s="1" t="s">
        <v>14</v>
      </c>
      <c r="M314" s="1" t="s">
        <v>15</v>
      </c>
      <c r="N314" s="1" t="s">
        <v>16</v>
      </c>
      <c r="O314" s="1" t="s">
        <v>17</v>
      </c>
      <c r="P314" s="1" t="s">
        <v>18</v>
      </c>
      <c r="Q314" s="1" t="s">
        <v>19</v>
      </c>
      <c r="R314" s="46"/>
    </row>
    <row r="315" spans="1:18" x14ac:dyDescent="0.3">
      <c r="A315" s="38" t="s">
        <v>20</v>
      </c>
      <c r="B315" s="36"/>
      <c r="C315" s="39" t="s">
        <v>21</v>
      </c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x14ac:dyDescent="0.3">
      <c r="A316" s="32" t="s">
        <v>22</v>
      </c>
      <c r="B316" s="32"/>
      <c r="C316" s="10">
        <f>C295*$C$1</f>
        <v>186.74226000000002</v>
      </c>
      <c r="D316" s="10"/>
      <c r="E316" s="10">
        <f>E295*$E$1</f>
        <v>208.06940237888529</v>
      </c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1">
        <f>SUM(C316:Q316)</f>
        <v>394.81166237888533</v>
      </c>
    </row>
    <row r="317" spans="1:18" x14ac:dyDescent="0.3">
      <c r="A317" s="40" t="s">
        <v>23</v>
      </c>
      <c r="B317" s="32"/>
      <c r="C317" s="10">
        <f>C296*$C$1</f>
        <v>21.734541071428573</v>
      </c>
      <c r="D317" s="10"/>
      <c r="E317" s="10">
        <f>E296*$E$1</f>
        <v>20.941511562525676</v>
      </c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1">
        <f>SUM(C317:Q317)</f>
        <v>42.676052633954249</v>
      </c>
    </row>
    <row r="318" spans="1:18" x14ac:dyDescent="0.3">
      <c r="A318" s="32" t="s">
        <v>24</v>
      </c>
      <c r="B318" s="32"/>
      <c r="C318" s="10">
        <f>C297*$C$1</f>
        <v>3525.1676216743795</v>
      </c>
      <c r="D318" s="10"/>
      <c r="E318" s="10">
        <f>E297*$E$1</f>
        <v>3033.0802057463775</v>
      </c>
      <c r="F318" s="10"/>
      <c r="G318" s="10"/>
      <c r="H318" s="10"/>
      <c r="I318" s="10"/>
      <c r="J318" s="10"/>
      <c r="K318" s="10">
        <f>K297*$K$1</f>
        <v>346.56599999999997</v>
      </c>
      <c r="L318" s="10"/>
      <c r="M318" s="10"/>
      <c r="N318" s="10"/>
      <c r="O318" s="10"/>
      <c r="P318" s="10"/>
      <c r="Q318" s="10"/>
      <c r="R318" s="11">
        <f>SUM(C318:Q318)</f>
        <v>6904.8138274207568</v>
      </c>
    </row>
    <row r="319" spans="1:18" x14ac:dyDescent="0.3">
      <c r="A319" s="32" t="s">
        <v>25</v>
      </c>
      <c r="B319" s="32"/>
      <c r="C319" s="10">
        <f>C298*$C$1</f>
        <v>112.76785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1">
        <f>SUM(C319:Q319)</f>
        <v>112.76785</v>
      </c>
    </row>
    <row r="320" spans="1:18" x14ac:dyDescent="0.3">
      <c r="A320" s="40" t="s">
        <v>26</v>
      </c>
      <c r="B320" s="4" t="s">
        <v>27</v>
      </c>
      <c r="C320" s="10">
        <f>C299*$C$1</f>
        <v>95</v>
      </c>
      <c r="D320" s="10"/>
      <c r="E320" s="10">
        <f>E299*$E$1</f>
        <v>36.36</v>
      </c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1">
        <f>SUM(C320:Q320)</f>
        <v>131.36000000000001</v>
      </c>
    </row>
    <row r="321" spans="1:18" ht="33.6" x14ac:dyDescent="0.3">
      <c r="A321" s="32"/>
      <c r="B321" s="6" t="s">
        <v>28</v>
      </c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1"/>
    </row>
    <row r="322" spans="1:18" x14ac:dyDescent="0.3">
      <c r="A322" s="33" t="s">
        <v>38</v>
      </c>
      <c r="B322" s="34"/>
      <c r="C322" s="10">
        <f>SUM(C316:C321)</f>
        <v>3941.4122727458084</v>
      </c>
      <c r="D322" s="10"/>
      <c r="E322" s="10">
        <f>SUM(E316:E321)</f>
        <v>3298.4511196877884</v>
      </c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>
        <f>SUM(R316:R321)</f>
        <v>7586.4293924335961</v>
      </c>
    </row>
    <row r="323" spans="1:18" x14ac:dyDescent="0.3">
      <c r="A323" s="35" t="s">
        <v>30</v>
      </c>
      <c r="B323" s="36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</row>
    <row r="324" spans="1:18" x14ac:dyDescent="0.3">
      <c r="A324" s="32" t="s">
        <v>31</v>
      </c>
      <c r="B324" s="32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9">
        <f>SUM(C324:Q324)</f>
        <v>0</v>
      </c>
    </row>
    <row r="325" spans="1:18" x14ac:dyDescent="0.3">
      <c r="A325" s="32" t="s">
        <v>32</v>
      </c>
      <c r="B325" s="32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9">
        <f>SUM(C325:Q325)</f>
        <v>0</v>
      </c>
    </row>
    <row r="326" spans="1:18" x14ac:dyDescent="0.3">
      <c r="A326" s="32" t="s">
        <v>33</v>
      </c>
      <c r="B326" s="32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9">
        <f>SUM(C326:Q326)</f>
        <v>0</v>
      </c>
    </row>
    <row r="327" spans="1:18" x14ac:dyDescent="0.3">
      <c r="A327" s="33" t="s">
        <v>38</v>
      </c>
      <c r="B327" s="34"/>
      <c r="C327" s="17">
        <f>SUM(C324:C326)</f>
        <v>0</v>
      </c>
      <c r="D327" s="17"/>
      <c r="E327" s="17"/>
      <c r="F327" s="17"/>
      <c r="G327" s="17"/>
      <c r="H327" s="17">
        <f>SUM(H324:H326)</f>
        <v>0</v>
      </c>
      <c r="I327" s="17">
        <f>SUM(I324:I326)</f>
        <v>0</v>
      </c>
      <c r="J327" s="17"/>
      <c r="K327" s="17"/>
      <c r="L327" s="17"/>
      <c r="M327" s="17"/>
      <c r="N327" s="17"/>
      <c r="O327" s="17"/>
      <c r="P327" s="17"/>
      <c r="Q327" s="17"/>
      <c r="R327" s="18">
        <f>SUM(R324:R326)</f>
        <v>0</v>
      </c>
    </row>
    <row r="328" spans="1:18" x14ac:dyDescent="0.3">
      <c r="A328" s="35" t="s">
        <v>39</v>
      </c>
      <c r="B328" s="36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</row>
    <row r="329" spans="1:18" x14ac:dyDescent="0.3">
      <c r="A329" s="30" t="s">
        <v>35</v>
      </c>
      <c r="B329" s="32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8"/>
    </row>
    <row r="330" spans="1:18" x14ac:dyDescent="0.3">
      <c r="A330" s="35" t="s">
        <v>40</v>
      </c>
      <c r="B330" s="36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</row>
    <row r="331" spans="1:18" x14ac:dyDescent="0.3">
      <c r="A331" s="30" t="s">
        <v>41</v>
      </c>
      <c r="B331" s="30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18"/>
    </row>
    <row r="332" spans="1:18" x14ac:dyDescent="0.3">
      <c r="A332" s="32" t="s">
        <v>42</v>
      </c>
      <c r="B332" s="32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18"/>
    </row>
    <row r="333" spans="1:18" x14ac:dyDescent="0.3">
      <c r="A333" s="32" t="s">
        <v>43</v>
      </c>
      <c r="B333" s="32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18"/>
    </row>
    <row r="334" spans="1:18" x14ac:dyDescent="0.3">
      <c r="A334" s="33" t="s">
        <v>36</v>
      </c>
      <c r="B334" s="34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1">
        <f>R327+R322</f>
        <v>7586.4293924335961</v>
      </c>
    </row>
  </sheetData>
  <mergeCells count="399">
    <mergeCell ref="A21:B21"/>
    <mergeCell ref="A10:B10"/>
    <mergeCell ref="A11:A12"/>
    <mergeCell ref="A13:B13"/>
    <mergeCell ref="A14:B14"/>
    <mergeCell ref="C14:R14"/>
    <mergeCell ref="A15:B15"/>
    <mergeCell ref="A16:B16"/>
    <mergeCell ref="A17:B17"/>
    <mergeCell ref="A18:B18"/>
    <mergeCell ref="A19:B19"/>
    <mergeCell ref="C19:R19"/>
    <mergeCell ref="A20:B20"/>
    <mergeCell ref="A3:B5"/>
    <mergeCell ref="C3:R3"/>
    <mergeCell ref="C4:C5"/>
    <mergeCell ref="D4:D5"/>
    <mergeCell ref="E4:L4"/>
    <mergeCell ref="M4:Q4"/>
    <mergeCell ref="R4:R5"/>
    <mergeCell ref="A6:B6"/>
    <mergeCell ref="C6:R6"/>
    <mergeCell ref="C40:R40"/>
    <mergeCell ref="A41:B41"/>
    <mergeCell ref="A42:B42"/>
    <mergeCell ref="C42:R42"/>
    <mergeCell ref="A24:B26"/>
    <mergeCell ref="C24:R24"/>
    <mergeCell ref="C25:C26"/>
    <mergeCell ref="D25:D26"/>
    <mergeCell ref="E25:L25"/>
    <mergeCell ref="M25:Q25"/>
    <mergeCell ref="R25:R26"/>
    <mergeCell ref="A2:R2"/>
    <mergeCell ref="A43:B43"/>
    <mergeCell ref="C43:Q45"/>
    <mergeCell ref="A44:B44"/>
    <mergeCell ref="A45:B45"/>
    <mergeCell ref="A46:B46"/>
    <mergeCell ref="A27:B27"/>
    <mergeCell ref="C27:R27"/>
    <mergeCell ref="A28:B28"/>
    <mergeCell ref="A29:B29"/>
    <mergeCell ref="A30:B30"/>
    <mergeCell ref="A31:B31"/>
    <mergeCell ref="A32:A33"/>
    <mergeCell ref="A34:B34"/>
    <mergeCell ref="A35:B35"/>
    <mergeCell ref="C35:R35"/>
    <mergeCell ref="A36:B36"/>
    <mergeCell ref="A37:B37"/>
    <mergeCell ref="A7:B7"/>
    <mergeCell ref="A8:B8"/>
    <mergeCell ref="A9:B9"/>
    <mergeCell ref="A38:B38"/>
    <mergeCell ref="A39:B39"/>
    <mergeCell ref="A40:B40"/>
    <mergeCell ref="A100:B100"/>
    <mergeCell ref="C100:R100"/>
    <mergeCell ref="A101:B101"/>
    <mergeCell ref="A102:B102"/>
    <mergeCell ref="A103:B103"/>
    <mergeCell ref="A104:B104"/>
    <mergeCell ref="A105:A106"/>
    <mergeCell ref="A107:B107"/>
    <mergeCell ref="A108:B108"/>
    <mergeCell ref="C108:R108"/>
    <mergeCell ref="A110:B110"/>
    <mergeCell ref="A111:B111"/>
    <mergeCell ref="A112:B112"/>
    <mergeCell ref="A113:B113"/>
    <mergeCell ref="C113:R113"/>
    <mergeCell ref="A114:B114"/>
    <mergeCell ref="A115:B115"/>
    <mergeCell ref="A118:B120"/>
    <mergeCell ref="C118:R118"/>
    <mergeCell ref="C119:C120"/>
    <mergeCell ref="D119:D120"/>
    <mergeCell ref="E119:L119"/>
    <mergeCell ref="M119:Q119"/>
    <mergeCell ref="R119:R120"/>
    <mergeCell ref="A53:B53"/>
    <mergeCell ref="A54:B54"/>
    <mergeCell ref="A55:B55"/>
    <mergeCell ref="A56:B56"/>
    <mergeCell ref="A57:A58"/>
    <mergeCell ref="A59:B59"/>
    <mergeCell ref="A137:B137"/>
    <mergeCell ref="C137:Q139"/>
    <mergeCell ref="A138:B138"/>
    <mergeCell ref="A139:B139"/>
    <mergeCell ref="A130:B130"/>
    <mergeCell ref="A131:B131"/>
    <mergeCell ref="A132:B132"/>
    <mergeCell ref="A133:B133"/>
    <mergeCell ref="A134:B134"/>
    <mergeCell ref="C134:R134"/>
    <mergeCell ref="A135:B135"/>
    <mergeCell ref="A136:B136"/>
    <mergeCell ref="C136:R136"/>
    <mergeCell ref="A121:B121"/>
    <mergeCell ref="C121:R121"/>
    <mergeCell ref="A122:B122"/>
    <mergeCell ref="A123:B123"/>
    <mergeCell ref="A124:B124"/>
    <mergeCell ref="A48:R48"/>
    <mergeCell ref="A49:B51"/>
    <mergeCell ref="C49:R49"/>
    <mergeCell ref="C50:C51"/>
    <mergeCell ref="D50:D51"/>
    <mergeCell ref="E50:L50"/>
    <mergeCell ref="M50:Q50"/>
    <mergeCell ref="R50:R51"/>
    <mergeCell ref="A52:B52"/>
    <mergeCell ref="C52:R52"/>
    <mergeCell ref="A60:B60"/>
    <mergeCell ref="C60:R60"/>
    <mergeCell ref="A61:B61"/>
    <mergeCell ref="A62:B62"/>
    <mergeCell ref="A63:B63"/>
    <mergeCell ref="A64:B64"/>
    <mergeCell ref="A65:B65"/>
    <mergeCell ref="C65:R65"/>
    <mergeCell ref="A66:B66"/>
    <mergeCell ref="A67:B67"/>
    <mergeCell ref="A70:B72"/>
    <mergeCell ref="C70:R70"/>
    <mergeCell ref="C71:C72"/>
    <mergeCell ref="D71:D72"/>
    <mergeCell ref="E71:L71"/>
    <mergeCell ref="M71:Q71"/>
    <mergeCell ref="R71:R72"/>
    <mergeCell ref="A73:B73"/>
    <mergeCell ref="C73:R73"/>
    <mergeCell ref="A74:B74"/>
    <mergeCell ref="A75:B75"/>
    <mergeCell ref="A76:B76"/>
    <mergeCell ref="A77:B77"/>
    <mergeCell ref="A78:A79"/>
    <mergeCell ref="A80:B80"/>
    <mergeCell ref="A81:B81"/>
    <mergeCell ref="C81:R81"/>
    <mergeCell ref="A82:B82"/>
    <mergeCell ref="A83:B83"/>
    <mergeCell ref="A84:B84"/>
    <mergeCell ref="A85:B85"/>
    <mergeCell ref="A86:B86"/>
    <mergeCell ref="C86:R86"/>
    <mergeCell ref="A87:B87"/>
    <mergeCell ref="A88:B88"/>
    <mergeCell ref="C88:R88"/>
    <mergeCell ref="A89:B89"/>
    <mergeCell ref="C89:Q91"/>
    <mergeCell ref="A90:B90"/>
    <mergeCell ref="A91:B91"/>
    <mergeCell ref="A92:B92"/>
    <mergeCell ref="A146:R146"/>
    <mergeCell ref="A147:B149"/>
    <mergeCell ref="C147:R147"/>
    <mergeCell ref="C148:C149"/>
    <mergeCell ref="D148:D149"/>
    <mergeCell ref="E148:L148"/>
    <mergeCell ref="M148:Q148"/>
    <mergeCell ref="R148:R149"/>
    <mergeCell ref="C97:R97"/>
    <mergeCell ref="A97:B99"/>
    <mergeCell ref="A96:R96"/>
    <mergeCell ref="C98:C99"/>
    <mergeCell ref="D98:D99"/>
    <mergeCell ref="E98:L98"/>
    <mergeCell ref="M98:Q98"/>
    <mergeCell ref="R98:R99"/>
    <mergeCell ref="A140:B140"/>
    <mergeCell ref="A125:B125"/>
    <mergeCell ref="A126:A127"/>
    <mergeCell ref="A128:B128"/>
    <mergeCell ref="A129:B129"/>
    <mergeCell ref="C129:R129"/>
    <mergeCell ref="A109:B109"/>
    <mergeCell ref="A150:B150"/>
    <mergeCell ref="C150:R150"/>
    <mergeCell ref="A151:B151"/>
    <mergeCell ref="A152:B152"/>
    <mergeCell ref="A153:B153"/>
    <mergeCell ref="A154:B154"/>
    <mergeCell ref="A155:A156"/>
    <mergeCell ref="A157:B157"/>
    <mergeCell ref="A158:B158"/>
    <mergeCell ref="C158:R158"/>
    <mergeCell ref="A159:B159"/>
    <mergeCell ref="A160:B160"/>
    <mergeCell ref="A161:B161"/>
    <mergeCell ref="A162:B162"/>
    <mergeCell ref="A163:B163"/>
    <mergeCell ref="C163:R163"/>
    <mergeCell ref="A164:B164"/>
    <mergeCell ref="A165:B165"/>
    <mergeCell ref="A168:B170"/>
    <mergeCell ref="C168:R168"/>
    <mergeCell ref="C169:C170"/>
    <mergeCell ref="D169:D170"/>
    <mergeCell ref="E169:L169"/>
    <mergeCell ref="M169:Q169"/>
    <mergeCell ref="R169:R170"/>
    <mergeCell ref="A171:B171"/>
    <mergeCell ref="C171:R171"/>
    <mergeCell ref="A172:B172"/>
    <mergeCell ref="A173:B173"/>
    <mergeCell ref="A174:B174"/>
    <mergeCell ref="A175:B175"/>
    <mergeCell ref="A176:A177"/>
    <mergeCell ref="A178:B178"/>
    <mergeCell ref="A179:B179"/>
    <mergeCell ref="C179:R179"/>
    <mergeCell ref="A180:B180"/>
    <mergeCell ref="A181:B181"/>
    <mergeCell ref="A182:B182"/>
    <mergeCell ref="A183:B183"/>
    <mergeCell ref="A184:B184"/>
    <mergeCell ref="C184:R184"/>
    <mergeCell ref="A185:B185"/>
    <mergeCell ref="A186:B186"/>
    <mergeCell ref="C186:R186"/>
    <mergeCell ref="A195:R195"/>
    <mergeCell ref="A196:B198"/>
    <mergeCell ref="C196:R196"/>
    <mergeCell ref="C197:C198"/>
    <mergeCell ref="D197:D198"/>
    <mergeCell ref="E197:L197"/>
    <mergeCell ref="M197:Q197"/>
    <mergeCell ref="R197:R198"/>
    <mergeCell ref="A187:B187"/>
    <mergeCell ref="C187:Q189"/>
    <mergeCell ref="A188:B188"/>
    <mergeCell ref="A189:B189"/>
    <mergeCell ref="A190:B190"/>
    <mergeCell ref="A199:B199"/>
    <mergeCell ref="C199:R199"/>
    <mergeCell ref="A200:B200"/>
    <mergeCell ref="A201:B201"/>
    <mergeCell ref="A202:B202"/>
    <mergeCell ref="A203:B203"/>
    <mergeCell ref="A204:A205"/>
    <mergeCell ref="A206:B206"/>
    <mergeCell ref="A207:B207"/>
    <mergeCell ref="C207:R207"/>
    <mergeCell ref="A208:B208"/>
    <mergeCell ref="A209:B209"/>
    <mergeCell ref="A210:B210"/>
    <mergeCell ref="A211:B211"/>
    <mergeCell ref="A212:B212"/>
    <mergeCell ref="C212:R212"/>
    <mergeCell ref="A213:B213"/>
    <mergeCell ref="A214:B214"/>
    <mergeCell ref="A217:B219"/>
    <mergeCell ref="C217:R217"/>
    <mergeCell ref="C218:C219"/>
    <mergeCell ref="D218:D219"/>
    <mergeCell ref="E218:L218"/>
    <mergeCell ref="M218:Q218"/>
    <mergeCell ref="R218:R219"/>
    <mergeCell ref="A220:B220"/>
    <mergeCell ref="C220:R220"/>
    <mergeCell ref="A221:B221"/>
    <mergeCell ref="A222:B222"/>
    <mergeCell ref="A223:B223"/>
    <mergeCell ref="A224:B224"/>
    <mergeCell ref="A225:A226"/>
    <mergeCell ref="A227:B227"/>
    <mergeCell ref="A228:B228"/>
    <mergeCell ref="C228:R228"/>
    <mergeCell ref="A229:B229"/>
    <mergeCell ref="A230:B230"/>
    <mergeCell ref="A231:B231"/>
    <mergeCell ref="A232:B232"/>
    <mergeCell ref="A233:B233"/>
    <mergeCell ref="C233:R233"/>
    <mergeCell ref="A234:B234"/>
    <mergeCell ref="A235:B235"/>
    <mergeCell ref="C235:R235"/>
    <mergeCell ref="A243:R243"/>
    <mergeCell ref="A244:B246"/>
    <mergeCell ref="C244:R244"/>
    <mergeCell ref="C245:C246"/>
    <mergeCell ref="D245:D246"/>
    <mergeCell ref="E245:L245"/>
    <mergeCell ref="M245:Q245"/>
    <mergeCell ref="R245:R246"/>
    <mergeCell ref="A236:B236"/>
    <mergeCell ref="C236:Q238"/>
    <mergeCell ref="A237:B237"/>
    <mergeCell ref="A238:B238"/>
    <mergeCell ref="A239:B239"/>
    <mergeCell ref="A247:B247"/>
    <mergeCell ref="C247:R247"/>
    <mergeCell ref="A248:B248"/>
    <mergeCell ref="A249:B249"/>
    <mergeCell ref="A250:B250"/>
    <mergeCell ref="A251:B251"/>
    <mergeCell ref="A252:A253"/>
    <mergeCell ref="A254:B254"/>
    <mergeCell ref="A255:B255"/>
    <mergeCell ref="C255:R255"/>
    <mergeCell ref="A256:B256"/>
    <mergeCell ref="A257:B257"/>
    <mergeCell ref="A258:B258"/>
    <mergeCell ref="A259:B259"/>
    <mergeCell ref="A260:B260"/>
    <mergeCell ref="C260:R260"/>
    <mergeCell ref="A261:B261"/>
    <mergeCell ref="A262:B262"/>
    <mergeCell ref="A265:B267"/>
    <mergeCell ref="C265:R265"/>
    <mergeCell ref="C266:C267"/>
    <mergeCell ref="D266:D267"/>
    <mergeCell ref="E266:L266"/>
    <mergeCell ref="M266:Q266"/>
    <mergeCell ref="R266:R267"/>
    <mergeCell ref="A268:B268"/>
    <mergeCell ref="C268:R268"/>
    <mergeCell ref="A269:B269"/>
    <mergeCell ref="A270:B270"/>
    <mergeCell ref="A271:B271"/>
    <mergeCell ref="A272:B272"/>
    <mergeCell ref="A273:A274"/>
    <mergeCell ref="A275:B275"/>
    <mergeCell ref="A276:B276"/>
    <mergeCell ref="C276:R276"/>
    <mergeCell ref="A277:B277"/>
    <mergeCell ref="A278:B278"/>
    <mergeCell ref="A279:B279"/>
    <mergeCell ref="A280:B280"/>
    <mergeCell ref="A281:B281"/>
    <mergeCell ref="C281:R281"/>
    <mergeCell ref="A282:B282"/>
    <mergeCell ref="A283:B283"/>
    <mergeCell ref="C283:R283"/>
    <mergeCell ref="A284:B284"/>
    <mergeCell ref="C284:Q286"/>
    <mergeCell ref="A285:B285"/>
    <mergeCell ref="A286:B286"/>
    <mergeCell ref="A287:B287"/>
    <mergeCell ref="A290:R290"/>
    <mergeCell ref="A291:B293"/>
    <mergeCell ref="C291:R291"/>
    <mergeCell ref="C292:C293"/>
    <mergeCell ref="D292:D293"/>
    <mergeCell ref="E292:L292"/>
    <mergeCell ref="M292:Q292"/>
    <mergeCell ref="R292:R293"/>
    <mergeCell ref="A294:B294"/>
    <mergeCell ref="C294:R294"/>
    <mergeCell ref="A295:B295"/>
    <mergeCell ref="A296:B296"/>
    <mergeCell ref="A297:B297"/>
    <mergeCell ref="A298:B298"/>
    <mergeCell ref="A299:A300"/>
    <mergeCell ref="A301:B301"/>
    <mergeCell ref="A302:B302"/>
    <mergeCell ref="C302:R302"/>
    <mergeCell ref="A303:B303"/>
    <mergeCell ref="A304:B304"/>
    <mergeCell ref="A305:B305"/>
    <mergeCell ref="A306:B306"/>
    <mergeCell ref="A307:B307"/>
    <mergeCell ref="C307:R307"/>
    <mergeCell ref="A308:B308"/>
    <mergeCell ref="A309:B309"/>
    <mergeCell ref="A312:B314"/>
    <mergeCell ref="C312:R312"/>
    <mergeCell ref="C313:C314"/>
    <mergeCell ref="D313:D314"/>
    <mergeCell ref="E313:L313"/>
    <mergeCell ref="M313:Q313"/>
    <mergeCell ref="R313:R314"/>
    <mergeCell ref="A315:B315"/>
    <mergeCell ref="C315:R315"/>
    <mergeCell ref="A316:B316"/>
    <mergeCell ref="A317:B317"/>
    <mergeCell ref="A318:B318"/>
    <mergeCell ref="A319:B319"/>
    <mergeCell ref="A320:A321"/>
    <mergeCell ref="A322:B322"/>
    <mergeCell ref="A323:B323"/>
    <mergeCell ref="C323:R323"/>
    <mergeCell ref="A331:B331"/>
    <mergeCell ref="C331:Q333"/>
    <mergeCell ref="A332:B332"/>
    <mergeCell ref="A333:B333"/>
    <mergeCell ref="A334:B334"/>
    <mergeCell ref="A324:B324"/>
    <mergeCell ref="A325:B325"/>
    <mergeCell ref="A326:B326"/>
    <mergeCell ref="A327:B327"/>
    <mergeCell ref="A328:B328"/>
    <mergeCell ref="C328:R328"/>
    <mergeCell ref="A329:B329"/>
    <mergeCell ref="A330:B330"/>
    <mergeCell ref="C330:R33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9B04-C99E-49EC-BC38-4534C3821FBC}">
  <dimension ref="A1:R334"/>
  <sheetViews>
    <sheetView topLeftCell="A198" zoomScaleNormal="100" workbookViewId="0">
      <selection activeCell="T154" sqref="T154"/>
    </sheetView>
  </sheetViews>
  <sheetFormatPr defaultRowHeight="14.4" x14ac:dyDescent="0.3"/>
  <sheetData>
    <row r="1" spans="1:18" hidden="1" x14ac:dyDescent="0.3">
      <c r="C1">
        <v>0.95</v>
      </c>
      <c r="E1" s="22">
        <v>0.20200000000000001</v>
      </c>
      <c r="F1" s="22">
        <v>0</v>
      </c>
      <c r="G1" s="22">
        <v>0</v>
      </c>
      <c r="H1" s="22">
        <v>0</v>
      </c>
      <c r="I1" s="22">
        <v>0</v>
      </c>
      <c r="J1" s="22">
        <v>0.36399999999999999</v>
      </c>
      <c r="K1" s="22">
        <v>0.35399999999999998</v>
      </c>
      <c r="L1" s="22">
        <v>0</v>
      </c>
      <c r="M1" s="22">
        <v>0</v>
      </c>
      <c r="N1" s="22">
        <v>0</v>
      </c>
      <c r="O1" s="22">
        <v>0</v>
      </c>
      <c r="P1" s="22">
        <v>0</v>
      </c>
      <c r="Q1" s="22">
        <v>0</v>
      </c>
    </row>
    <row r="2" spans="1:18" x14ac:dyDescent="0.3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x14ac:dyDescent="0.3">
      <c r="A3" s="46" t="s">
        <v>0</v>
      </c>
      <c r="B3" s="50"/>
      <c r="C3" s="46" t="s">
        <v>1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x14ac:dyDescent="0.3">
      <c r="A4" s="46"/>
      <c r="B4" s="50"/>
      <c r="C4" s="46" t="s">
        <v>2</v>
      </c>
      <c r="D4" s="46" t="s">
        <v>3</v>
      </c>
      <c r="E4" s="46" t="s">
        <v>4</v>
      </c>
      <c r="F4" s="46"/>
      <c r="G4" s="46"/>
      <c r="H4" s="46"/>
      <c r="I4" s="46"/>
      <c r="J4" s="46"/>
      <c r="K4" s="46"/>
      <c r="L4" s="46"/>
      <c r="M4" s="46" t="s">
        <v>5</v>
      </c>
      <c r="N4" s="46"/>
      <c r="O4" s="46"/>
      <c r="P4" s="46"/>
      <c r="Q4" s="46"/>
      <c r="R4" s="46" t="s">
        <v>6</v>
      </c>
    </row>
    <row r="5" spans="1:18" ht="39.6" x14ac:dyDescent="0.3">
      <c r="A5" s="46"/>
      <c r="B5" s="50"/>
      <c r="C5" s="46"/>
      <c r="D5" s="46"/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46"/>
    </row>
    <row r="6" spans="1:18" x14ac:dyDescent="0.3">
      <c r="A6" s="38" t="s">
        <v>20</v>
      </c>
      <c r="B6" s="36"/>
      <c r="C6" s="48" t="s">
        <v>21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x14ac:dyDescent="0.3">
      <c r="A7" s="32" t="s">
        <v>22</v>
      </c>
      <c r="B7" s="32"/>
      <c r="C7" s="20">
        <v>130.85439207223422</v>
      </c>
      <c r="D7" s="21"/>
      <c r="E7" s="21">
        <v>431.39791451915721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"/>
      <c r="Q7" s="2"/>
      <c r="R7" s="8">
        <f>SUM(C7:Q7)</f>
        <v>562.2523065913914</v>
      </c>
    </row>
    <row r="8" spans="1:18" ht="24.9" customHeight="1" x14ac:dyDescent="0.3">
      <c r="A8" s="40" t="s">
        <v>23</v>
      </c>
      <c r="B8" s="32"/>
      <c r="C8" s="20">
        <v>0</v>
      </c>
      <c r="D8" s="21"/>
      <c r="E8" s="21">
        <v>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"/>
      <c r="Q8" s="2"/>
      <c r="R8" s="8">
        <f t="shared" ref="R8:R10" si="0">SUM(C8:Q8)</f>
        <v>0</v>
      </c>
    </row>
    <row r="9" spans="1:18" x14ac:dyDescent="0.3">
      <c r="A9" s="32" t="s">
        <v>24</v>
      </c>
      <c r="B9" s="32"/>
      <c r="C9" s="20">
        <v>8506.3784370980884</v>
      </c>
      <c r="D9" s="21"/>
      <c r="E9" s="21">
        <v>15536.685969157654</v>
      </c>
      <c r="F9" s="21"/>
      <c r="G9" s="21"/>
      <c r="H9" s="21"/>
      <c r="I9" s="21"/>
      <c r="J9" s="21"/>
      <c r="K9" s="21">
        <v>82.578726703242282</v>
      </c>
      <c r="L9" s="21"/>
      <c r="M9" s="21"/>
      <c r="N9" s="21"/>
      <c r="O9" s="21">
        <v>1861</v>
      </c>
      <c r="P9" s="2"/>
      <c r="Q9" s="2"/>
      <c r="R9" s="8">
        <f t="shared" si="0"/>
        <v>25986.643132958983</v>
      </c>
    </row>
    <row r="10" spans="1:18" x14ac:dyDescent="0.3">
      <c r="A10" s="32" t="s">
        <v>25</v>
      </c>
      <c r="B10" s="32"/>
      <c r="C10" s="20">
        <v>85.14</v>
      </c>
      <c r="D10" s="21"/>
      <c r="E10" s="21"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"/>
      <c r="Q10" s="2"/>
      <c r="R10" s="8">
        <f t="shared" si="0"/>
        <v>85.14</v>
      </c>
    </row>
    <row r="11" spans="1:18" x14ac:dyDescent="0.3">
      <c r="A11" s="40" t="s">
        <v>26</v>
      </c>
      <c r="B11" s="4" t="s">
        <v>27</v>
      </c>
      <c r="C11" s="19">
        <v>50</v>
      </c>
      <c r="D11" s="21"/>
      <c r="E11" s="21">
        <v>40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"/>
      <c r="Q11" s="2"/>
      <c r="R11" s="9">
        <f>SUM(C11:Q11)</f>
        <v>90</v>
      </c>
    </row>
    <row r="12" spans="1:18" ht="33.6" x14ac:dyDescent="0.3">
      <c r="A12" s="32"/>
      <c r="B12" s="6" t="s">
        <v>28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"/>
      <c r="Q12" s="2"/>
      <c r="R12" s="5">
        <v>0</v>
      </c>
    </row>
    <row r="13" spans="1:18" x14ac:dyDescent="0.3">
      <c r="A13" s="41" t="s">
        <v>29</v>
      </c>
      <c r="B13" s="42"/>
      <c r="C13" s="8">
        <f>SUM(C7:C12)</f>
        <v>8772.3728291703228</v>
      </c>
      <c r="D13" s="3">
        <v>0</v>
      </c>
      <c r="E13" s="8">
        <f>SUM(E7:E12)</f>
        <v>16008.083883676811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8">
        <f>SUM(K7:K12)</f>
        <v>82.578726703242282</v>
      </c>
      <c r="L13" s="3">
        <v>0</v>
      </c>
      <c r="M13" s="3">
        <v>0</v>
      </c>
      <c r="N13" s="3">
        <v>0</v>
      </c>
      <c r="O13" s="8">
        <f>SUM(O7:O12)</f>
        <v>1861</v>
      </c>
      <c r="P13" s="3">
        <v>0</v>
      </c>
      <c r="Q13" s="3">
        <v>0</v>
      </c>
      <c r="R13" s="8">
        <f>SUM(C13:Q13)</f>
        <v>26724.035439550375</v>
      </c>
    </row>
    <row r="14" spans="1:18" x14ac:dyDescent="0.3">
      <c r="A14" s="35" t="s">
        <v>30</v>
      </c>
      <c r="B14" s="36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x14ac:dyDescent="0.3">
      <c r="A15" s="32" t="s">
        <v>31</v>
      </c>
      <c r="B15" s="3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9">
        <f>SUM(C15:Q15)</f>
        <v>0</v>
      </c>
    </row>
    <row r="16" spans="1:18" x14ac:dyDescent="0.3">
      <c r="A16" s="32" t="s">
        <v>32</v>
      </c>
      <c r="B16" s="3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9">
        <f>SUM(C16:Q16)</f>
        <v>0</v>
      </c>
    </row>
    <row r="17" spans="1:18" x14ac:dyDescent="0.3">
      <c r="A17" s="32" t="s">
        <v>33</v>
      </c>
      <c r="B17" s="3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9">
        <f>SUM(C17:Q17)</f>
        <v>0</v>
      </c>
    </row>
    <row r="18" spans="1:18" x14ac:dyDescent="0.3">
      <c r="A18" s="41" t="s">
        <v>29</v>
      </c>
      <c r="B18" s="42"/>
      <c r="C18" s="3">
        <f>C15+C16+C17</f>
        <v>0</v>
      </c>
      <c r="D18" s="3">
        <f t="shared" ref="D18:P18" si="1">D15+D16+D17</f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  <c r="N18" s="3">
        <f t="shared" si="1"/>
        <v>0</v>
      </c>
      <c r="O18" s="3">
        <f t="shared" si="1"/>
        <v>0</v>
      </c>
      <c r="P18" s="3">
        <f t="shared" si="1"/>
        <v>0</v>
      </c>
      <c r="Q18" s="3">
        <f>Q15+Q16+Q17</f>
        <v>0</v>
      </c>
      <c r="R18" s="8">
        <f>SUM(C18:Q18)</f>
        <v>0</v>
      </c>
    </row>
    <row r="19" spans="1:18" x14ac:dyDescent="0.3">
      <c r="A19" s="43" t="s">
        <v>34</v>
      </c>
      <c r="B19" s="44"/>
      <c r="C19" s="45">
        <v>1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x14ac:dyDescent="0.3">
      <c r="A20" s="30" t="s">
        <v>35</v>
      </c>
      <c r="B20" s="3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9">
        <f>SUM(C20:Q20)</f>
        <v>0</v>
      </c>
    </row>
    <row r="21" spans="1:18" x14ac:dyDescent="0.3">
      <c r="A21" s="41" t="s">
        <v>36</v>
      </c>
      <c r="B21" s="42"/>
      <c r="C21" s="12">
        <f>C18+C13+C20</f>
        <v>8772.3728291703228</v>
      </c>
      <c r="D21" s="12">
        <f t="shared" ref="D21:Q21" si="2">D18+D13+D20</f>
        <v>0</v>
      </c>
      <c r="E21" s="12">
        <f t="shared" si="2"/>
        <v>16008.083883676811</v>
      </c>
      <c r="F21" s="12">
        <f t="shared" si="2"/>
        <v>0</v>
      </c>
      <c r="G21" s="12">
        <f t="shared" si="2"/>
        <v>0</v>
      </c>
      <c r="H21" s="12">
        <f t="shared" si="2"/>
        <v>0</v>
      </c>
      <c r="I21" s="12">
        <f t="shared" si="2"/>
        <v>0</v>
      </c>
      <c r="J21" s="12">
        <f t="shared" si="2"/>
        <v>0</v>
      </c>
      <c r="K21" s="12">
        <f t="shared" si="2"/>
        <v>82.578726703242282</v>
      </c>
      <c r="L21" s="12">
        <f t="shared" si="2"/>
        <v>0</v>
      </c>
      <c r="M21" s="12">
        <f t="shared" si="2"/>
        <v>0</v>
      </c>
      <c r="N21" s="12">
        <f t="shared" si="2"/>
        <v>0</v>
      </c>
      <c r="O21" s="12">
        <f t="shared" si="2"/>
        <v>1861</v>
      </c>
      <c r="P21" s="12">
        <f t="shared" si="2"/>
        <v>0</v>
      </c>
      <c r="Q21" s="12">
        <f t="shared" si="2"/>
        <v>0</v>
      </c>
      <c r="R21" s="12">
        <f>SUM(C21:Q21)</f>
        <v>26724.035439550375</v>
      </c>
    </row>
    <row r="24" spans="1:18" x14ac:dyDescent="0.3">
      <c r="A24" s="46" t="s">
        <v>0</v>
      </c>
      <c r="B24" s="47"/>
      <c r="C24" s="46" t="s">
        <v>37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x14ac:dyDescent="0.3">
      <c r="A25" s="46"/>
      <c r="B25" s="47"/>
      <c r="C25" s="46" t="s">
        <v>2</v>
      </c>
      <c r="D25" s="46" t="s">
        <v>3</v>
      </c>
      <c r="E25" s="46" t="s">
        <v>4</v>
      </c>
      <c r="F25" s="46"/>
      <c r="G25" s="46"/>
      <c r="H25" s="46"/>
      <c r="I25" s="46"/>
      <c r="J25" s="46"/>
      <c r="K25" s="46"/>
      <c r="L25" s="46"/>
      <c r="M25" s="46" t="s">
        <v>5</v>
      </c>
      <c r="N25" s="46"/>
      <c r="O25" s="46"/>
      <c r="P25" s="46"/>
      <c r="Q25" s="46"/>
      <c r="R25" s="46" t="s">
        <v>6</v>
      </c>
    </row>
    <row r="26" spans="1:18" ht="39.6" x14ac:dyDescent="0.3">
      <c r="A26" s="46"/>
      <c r="B26" s="47"/>
      <c r="C26" s="46"/>
      <c r="D26" s="46"/>
      <c r="E26" s="1" t="s">
        <v>7</v>
      </c>
      <c r="F26" s="1" t="s">
        <v>8</v>
      </c>
      <c r="G26" s="1" t="s">
        <v>9</v>
      </c>
      <c r="H26" s="1" t="s">
        <v>10</v>
      </c>
      <c r="I26" s="1" t="s">
        <v>11</v>
      </c>
      <c r="J26" s="1" t="s">
        <v>12</v>
      </c>
      <c r="K26" s="1" t="s">
        <v>13</v>
      </c>
      <c r="L26" s="1" t="s">
        <v>14</v>
      </c>
      <c r="M26" s="1" t="s">
        <v>15</v>
      </c>
      <c r="N26" s="1" t="s">
        <v>16</v>
      </c>
      <c r="O26" s="1" t="s">
        <v>17</v>
      </c>
      <c r="P26" s="1" t="s">
        <v>18</v>
      </c>
      <c r="Q26" s="1" t="s">
        <v>19</v>
      </c>
      <c r="R26" s="46"/>
    </row>
    <row r="27" spans="1:18" x14ac:dyDescent="0.3">
      <c r="A27" s="38" t="s">
        <v>20</v>
      </c>
      <c r="B27" s="36"/>
      <c r="C27" s="39" t="s">
        <v>21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x14ac:dyDescent="0.3">
      <c r="A28" s="32" t="s">
        <v>22</v>
      </c>
      <c r="B28" s="32"/>
      <c r="C28" s="10">
        <f>C7*0.935</f>
        <v>122.348856587539</v>
      </c>
      <c r="D28" s="10"/>
      <c r="E28" s="10">
        <f>E7*$E$1</f>
        <v>87.142378732869759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>
        <f>SUM(C28:Q28)</f>
        <v>209.49123532040875</v>
      </c>
    </row>
    <row r="29" spans="1:18" x14ac:dyDescent="0.3">
      <c r="A29" s="40" t="s">
        <v>23</v>
      </c>
      <c r="B29" s="3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>
        <f>SUM(C29:Q29)</f>
        <v>0</v>
      </c>
    </row>
    <row r="30" spans="1:18" x14ac:dyDescent="0.3">
      <c r="A30" s="32" t="s">
        <v>24</v>
      </c>
      <c r="B30" s="32"/>
      <c r="C30" s="10">
        <f>C9*0.935</f>
        <v>7953.4638386867127</v>
      </c>
      <c r="D30" s="10"/>
      <c r="E30" s="10">
        <f t="shared" ref="E30:E32" si="3">E9*$E$1</f>
        <v>3138.4105657698465</v>
      </c>
      <c r="F30" s="10"/>
      <c r="G30" s="10"/>
      <c r="H30" s="10"/>
      <c r="I30" s="10"/>
      <c r="J30" s="10"/>
      <c r="K30" s="10">
        <f>K9*$K$1</f>
        <v>29.232869252947765</v>
      </c>
      <c r="L30" s="10"/>
      <c r="M30" s="10"/>
      <c r="N30" s="10"/>
      <c r="O30" s="10"/>
      <c r="P30" s="10"/>
      <c r="Q30" s="10"/>
      <c r="R30" s="11">
        <f>SUM(C30:Q30)</f>
        <v>11121.107273709507</v>
      </c>
    </row>
    <row r="31" spans="1:18" x14ac:dyDescent="0.3">
      <c r="A31" s="32" t="s">
        <v>25</v>
      </c>
      <c r="B31" s="32"/>
      <c r="C31" s="10">
        <f>C10*0.935</f>
        <v>79.605900000000005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>
        <f>SUM(C31:Q31)</f>
        <v>79.605900000000005</v>
      </c>
    </row>
    <row r="32" spans="1:18" x14ac:dyDescent="0.3">
      <c r="A32" s="40" t="s">
        <v>26</v>
      </c>
      <c r="B32" s="4" t="s">
        <v>27</v>
      </c>
      <c r="C32" s="10">
        <f>C11*0.935</f>
        <v>46.75</v>
      </c>
      <c r="D32" s="10"/>
      <c r="E32" s="10">
        <f t="shared" si="3"/>
        <v>8.08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>
        <f>SUM(C32:Q32)</f>
        <v>54.83</v>
      </c>
    </row>
    <row r="33" spans="1:18" ht="33.6" x14ac:dyDescent="0.3">
      <c r="A33" s="32"/>
      <c r="B33" s="6" t="s">
        <v>28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1"/>
    </row>
    <row r="34" spans="1:18" x14ac:dyDescent="0.3">
      <c r="A34" s="33" t="s">
        <v>38</v>
      </c>
      <c r="B34" s="34"/>
      <c r="C34" s="10">
        <f>SUM(C28:C33)</f>
        <v>8202.1685952742519</v>
      </c>
      <c r="D34" s="10"/>
      <c r="E34" s="10">
        <f>SUM(E28:E33)</f>
        <v>3233.6329445027163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>
        <f>SUM(R28:R33)</f>
        <v>11465.034409029917</v>
      </c>
    </row>
    <row r="35" spans="1:18" x14ac:dyDescent="0.3">
      <c r="A35" s="35" t="s">
        <v>30</v>
      </c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</row>
    <row r="36" spans="1:18" x14ac:dyDescent="0.3">
      <c r="A36" s="32" t="s">
        <v>31</v>
      </c>
      <c r="B36" s="32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9">
        <f>SUM(C36:Q36)</f>
        <v>0</v>
      </c>
    </row>
    <row r="37" spans="1:18" x14ac:dyDescent="0.3">
      <c r="A37" s="32" t="s">
        <v>32</v>
      </c>
      <c r="B37" s="32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9">
        <f>SUM(C37:Q37)</f>
        <v>0</v>
      </c>
    </row>
    <row r="38" spans="1:18" x14ac:dyDescent="0.3">
      <c r="A38" s="32" t="s">
        <v>33</v>
      </c>
      <c r="B38" s="32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9">
        <f>SUM(C38:Q38)</f>
        <v>0</v>
      </c>
    </row>
    <row r="39" spans="1:18" x14ac:dyDescent="0.3">
      <c r="A39" s="33" t="s">
        <v>38</v>
      </c>
      <c r="B39" s="34"/>
      <c r="C39" s="17">
        <f>SUM(C36:C38)</f>
        <v>0</v>
      </c>
      <c r="D39" s="17"/>
      <c r="E39" s="17"/>
      <c r="F39" s="17"/>
      <c r="G39" s="17"/>
      <c r="H39" s="17">
        <f>SUM(H36:H38)</f>
        <v>0</v>
      </c>
      <c r="I39" s="17">
        <f>SUM(I36:I38)</f>
        <v>0</v>
      </c>
      <c r="J39" s="17"/>
      <c r="K39" s="17"/>
      <c r="L39" s="17"/>
      <c r="M39" s="17"/>
      <c r="N39" s="17"/>
      <c r="O39" s="17"/>
      <c r="P39" s="17"/>
      <c r="Q39" s="17"/>
      <c r="R39" s="18">
        <f>SUM(R36:R38)</f>
        <v>0</v>
      </c>
    </row>
    <row r="40" spans="1:18" x14ac:dyDescent="0.3">
      <c r="A40" s="35" t="s">
        <v>39</v>
      </c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</row>
    <row r="41" spans="1:18" x14ac:dyDescent="0.3">
      <c r="A41" s="30" t="s">
        <v>35</v>
      </c>
      <c r="B41" s="32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1:18" x14ac:dyDescent="0.3">
      <c r="A42" s="35" t="s">
        <v>40</v>
      </c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1:18" x14ac:dyDescent="0.3">
      <c r="A43" s="30" t="s">
        <v>41</v>
      </c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18"/>
    </row>
    <row r="44" spans="1:18" x14ac:dyDescent="0.3">
      <c r="A44" s="32" t="s">
        <v>42</v>
      </c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18"/>
    </row>
    <row r="45" spans="1:18" x14ac:dyDescent="0.3">
      <c r="A45" s="32" t="s">
        <v>43</v>
      </c>
      <c r="B45" s="32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18"/>
    </row>
    <row r="46" spans="1:18" x14ac:dyDescent="0.3">
      <c r="A46" s="33" t="s">
        <v>36</v>
      </c>
      <c r="B46" s="3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1">
        <f>R39+R34</f>
        <v>11465.034409029917</v>
      </c>
    </row>
    <row r="47" spans="1:18" x14ac:dyDescent="0.3">
      <c r="A47" s="13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</row>
    <row r="48" spans="1:18" x14ac:dyDescent="0.3">
      <c r="A48" s="49" t="s">
        <v>46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</row>
    <row r="49" spans="1:18" x14ac:dyDescent="0.3">
      <c r="A49" s="46" t="s">
        <v>0</v>
      </c>
      <c r="B49" s="50"/>
      <c r="C49" s="46" t="s">
        <v>1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spans="1:18" x14ac:dyDescent="0.3">
      <c r="A50" s="46"/>
      <c r="B50" s="50"/>
      <c r="C50" s="46" t="s">
        <v>2</v>
      </c>
      <c r="D50" s="46" t="s">
        <v>3</v>
      </c>
      <c r="E50" s="46" t="s">
        <v>4</v>
      </c>
      <c r="F50" s="46"/>
      <c r="G50" s="46"/>
      <c r="H50" s="46"/>
      <c r="I50" s="46"/>
      <c r="J50" s="46"/>
      <c r="K50" s="46"/>
      <c r="L50" s="46"/>
      <c r="M50" s="46" t="s">
        <v>5</v>
      </c>
      <c r="N50" s="46"/>
      <c r="O50" s="46"/>
      <c r="P50" s="46"/>
      <c r="Q50" s="46"/>
      <c r="R50" s="46" t="s">
        <v>6</v>
      </c>
    </row>
    <row r="51" spans="1:18" ht="39.6" x14ac:dyDescent="0.3">
      <c r="A51" s="46"/>
      <c r="B51" s="50"/>
      <c r="C51" s="46"/>
      <c r="D51" s="46"/>
      <c r="E51" s="1" t="s">
        <v>7</v>
      </c>
      <c r="F51" s="1" t="s">
        <v>8</v>
      </c>
      <c r="G51" s="1" t="s">
        <v>9</v>
      </c>
      <c r="H51" s="1" t="s">
        <v>10</v>
      </c>
      <c r="I51" s="1" t="s">
        <v>11</v>
      </c>
      <c r="J51" s="1" t="s">
        <v>12</v>
      </c>
      <c r="K51" s="1" t="s">
        <v>13</v>
      </c>
      <c r="L51" s="1" t="s">
        <v>14</v>
      </c>
      <c r="M51" s="1" t="s">
        <v>15</v>
      </c>
      <c r="N51" s="1" t="s">
        <v>16</v>
      </c>
      <c r="O51" s="1" t="s">
        <v>17</v>
      </c>
      <c r="P51" s="1" t="s">
        <v>18</v>
      </c>
      <c r="Q51" s="1" t="s">
        <v>19</v>
      </c>
      <c r="R51" s="46"/>
    </row>
    <row r="52" spans="1:18" x14ac:dyDescent="0.3">
      <c r="A52" s="38" t="s">
        <v>20</v>
      </c>
      <c r="B52" s="36"/>
      <c r="C52" s="48" t="s">
        <v>21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x14ac:dyDescent="0.3">
      <c r="A53" s="32" t="s">
        <v>22</v>
      </c>
      <c r="B53" s="32"/>
      <c r="C53" s="20">
        <v>12.693</v>
      </c>
      <c r="D53" s="21"/>
      <c r="E53" s="21">
        <v>77.336615112064024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"/>
      <c r="Q53" s="2"/>
      <c r="R53" s="8">
        <f>SUM(C53:Q53)</f>
        <v>90.029615112064022</v>
      </c>
    </row>
    <row r="54" spans="1:18" x14ac:dyDescent="0.3">
      <c r="A54" s="40" t="s">
        <v>23</v>
      </c>
      <c r="B54" s="32"/>
      <c r="C54" s="20">
        <v>4.8371090909090908</v>
      </c>
      <c r="D54" s="21"/>
      <c r="E54" s="21">
        <v>19.209716475439887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"/>
      <c r="Q54" s="2"/>
      <c r="R54" s="8">
        <f>SUM(C54:Q54)</f>
        <v>24.046825566348978</v>
      </c>
    </row>
    <row r="55" spans="1:18" x14ac:dyDescent="0.3">
      <c r="A55" s="32" t="s">
        <v>24</v>
      </c>
      <c r="B55" s="32"/>
      <c r="C55" s="20">
        <v>2532.3992465807382</v>
      </c>
      <c r="D55" s="21"/>
      <c r="E55" s="21">
        <v>4051.1334135399115</v>
      </c>
      <c r="F55" s="21"/>
      <c r="G55" s="21"/>
      <c r="H55" s="21"/>
      <c r="I55" s="21"/>
      <c r="J55" s="21"/>
      <c r="K55" s="21">
        <v>40.299734909496657</v>
      </c>
      <c r="L55" s="21"/>
      <c r="M55" s="21"/>
      <c r="N55" s="21"/>
      <c r="O55" s="21">
        <v>550</v>
      </c>
      <c r="P55" s="2"/>
      <c r="Q55" s="2"/>
      <c r="R55" s="8">
        <f>SUM(C55:Q55)</f>
        <v>7173.8323950301465</v>
      </c>
    </row>
    <row r="56" spans="1:18" x14ac:dyDescent="0.3">
      <c r="A56" s="32" t="s">
        <v>25</v>
      </c>
      <c r="B56" s="32"/>
      <c r="C56" s="20">
        <v>27.251999999999999</v>
      </c>
      <c r="D56" s="21"/>
      <c r="E56" s="21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"/>
      <c r="Q56" s="2"/>
      <c r="R56" s="8">
        <f>SUM(C56:Q56)</f>
        <v>27.251999999999999</v>
      </c>
    </row>
    <row r="57" spans="1:18" x14ac:dyDescent="0.3">
      <c r="A57" s="40" t="s">
        <v>26</v>
      </c>
      <c r="B57" s="4" t="s">
        <v>27</v>
      </c>
      <c r="C57" s="19">
        <v>25</v>
      </c>
      <c r="D57" s="21"/>
      <c r="E57" s="21">
        <v>20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"/>
      <c r="Q57" s="2"/>
      <c r="R57" s="9">
        <f>SUM(C57:Q57)</f>
        <v>45</v>
      </c>
    </row>
    <row r="58" spans="1:18" ht="33.6" x14ac:dyDescent="0.3">
      <c r="A58" s="32"/>
      <c r="B58" s="6" t="s">
        <v>28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"/>
      <c r="Q58" s="2"/>
      <c r="R58" s="5">
        <v>0</v>
      </c>
    </row>
    <row r="59" spans="1:18" x14ac:dyDescent="0.3">
      <c r="A59" s="41" t="s">
        <v>29</v>
      </c>
      <c r="B59" s="42"/>
      <c r="C59" s="8">
        <f>SUM(C53:C58)</f>
        <v>2602.1813556716475</v>
      </c>
      <c r="D59" s="3">
        <v>0</v>
      </c>
      <c r="E59" s="8">
        <f>SUM(E53:E58)</f>
        <v>4167.6797451274151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8">
        <f>SUM(K53:K58)</f>
        <v>40.299734909496657</v>
      </c>
      <c r="L59" s="3">
        <v>0</v>
      </c>
      <c r="M59" s="3">
        <v>0</v>
      </c>
      <c r="N59" s="3">
        <v>0</v>
      </c>
      <c r="O59" s="8">
        <f>SUM(O53:O58)</f>
        <v>550</v>
      </c>
      <c r="P59" s="3">
        <v>0</v>
      </c>
      <c r="Q59" s="3">
        <v>0</v>
      </c>
      <c r="R59" s="8">
        <f>SUM(C59:Q59)</f>
        <v>7360.1608357085588</v>
      </c>
    </row>
    <row r="60" spans="1:18" x14ac:dyDescent="0.3">
      <c r="A60" s="35" t="s">
        <v>30</v>
      </c>
      <c r="B60" s="36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</row>
    <row r="61" spans="1:18" x14ac:dyDescent="0.3">
      <c r="A61" s="32" t="s">
        <v>31</v>
      </c>
      <c r="B61" s="3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9">
        <f>SUM(C61:Q61)</f>
        <v>0</v>
      </c>
    </row>
    <row r="62" spans="1:18" x14ac:dyDescent="0.3">
      <c r="A62" s="32" t="s">
        <v>32</v>
      </c>
      <c r="B62" s="3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9">
        <f>SUM(C62:Q62)</f>
        <v>0</v>
      </c>
    </row>
    <row r="63" spans="1:18" x14ac:dyDescent="0.3">
      <c r="A63" s="32" t="s">
        <v>33</v>
      </c>
      <c r="B63" s="3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9">
        <f>SUM(C63:Q63)</f>
        <v>0</v>
      </c>
    </row>
    <row r="64" spans="1:18" x14ac:dyDescent="0.3">
      <c r="A64" s="41" t="s">
        <v>29</v>
      </c>
      <c r="B64" s="42"/>
      <c r="C64" s="3">
        <f t="shared" ref="C64:Q64" si="4">C61+C62+C63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3">
        <f t="shared" si="4"/>
        <v>0</v>
      </c>
      <c r="R64" s="8">
        <f>SUM(C64:Q64)</f>
        <v>0</v>
      </c>
    </row>
    <row r="65" spans="1:18" x14ac:dyDescent="0.3">
      <c r="A65" s="43" t="s">
        <v>34</v>
      </c>
      <c r="B65" s="44"/>
      <c r="C65" s="45">
        <v>1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</row>
    <row r="66" spans="1:18" x14ac:dyDescent="0.3">
      <c r="A66" s="30" t="s">
        <v>35</v>
      </c>
      <c r="B66" s="32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9">
        <f>SUM(C66:Q66)</f>
        <v>0</v>
      </c>
    </row>
    <row r="67" spans="1:18" x14ac:dyDescent="0.3">
      <c r="A67" s="41" t="s">
        <v>36</v>
      </c>
      <c r="B67" s="42"/>
      <c r="C67" s="12">
        <f t="shared" ref="C67:Q67" si="5">C64+C59+C66</f>
        <v>2602.1813556716475</v>
      </c>
      <c r="D67" s="12">
        <f t="shared" si="5"/>
        <v>0</v>
      </c>
      <c r="E67" s="12">
        <f t="shared" si="5"/>
        <v>4167.6797451274151</v>
      </c>
      <c r="F67" s="12">
        <f t="shared" si="5"/>
        <v>0</v>
      </c>
      <c r="G67" s="12">
        <f t="shared" si="5"/>
        <v>0</v>
      </c>
      <c r="H67" s="12">
        <f t="shared" si="5"/>
        <v>0</v>
      </c>
      <c r="I67" s="12">
        <f t="shared" si="5"/>
        <v>0</v>
      </c>
      <c r="J67" s="12">
        <f t="shared" si="5"/>
        <v>0</v>
      </c>
      <c r="K67" s="12">
        <f t="shared" si="5"/>
        <v>40.299734909496657</v>
      </c>
      <c r="L67" s="12">
        <f t="shared" si="5"/>
        <v>0</v>
      </c>
      <c r="M67" s="12">
        <f t="shared" si="5"/>
        <v>0</v>
      </c>
      <c r="N67" s="12">
        <f t="shared" si="5"/>
        <v>0</v>
      </c>
      <c r="O67" s="12">
        <f t="shared" si="5"/>
        <v>550</v>
      </c>
      <c r="P67" s="12">
        <f t="shared" si="5"/>
        <v>0</v>
      </c>
      <c r="Q67" s="12">
        <f t="shared" si="5"/>
        <v>0</v>
      </c>
      <c r="R67" s="12">
        <f>SUM(C67:Q67)</f>
        <v>7360.1608357085588</v>
      </c>
    </row>
    <row r="70" spans="1:18" x14ac:dyDescent="0.3">
      <c r="A70" s="46" t="s">
        <v>0</v>
      </c>
      <c r="B70" s="47"/>
      <c r="C70" s="46" t="s">
        <v>37</v>
      </c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</row>
    <row r="71" spans="1:18" x14ac:dyDescent="0.3">
      <c r="A71" s="46"/>
      <c r="B71" s="47"/>
      <c r="C71" s="46" t="s">
        <v>2</v>
      </c>
      <c r="D71" s="46" t="s">
        <v>3</v>
      </c>
      <c r="E71" s="46" t="s">
        <v>4</v>
      </c>
      <c r="F71" s="46"/>
      <c r="G71" s="46"/>
      <c r="H71" s="46"/>
      <c r="I71" s="46"/>
      <c r="J71" s="46"/>
      <c r="K71" s="46"/>
      <c r="L71" s="46"/>
      <c r="M71" s="46" t="s">
        <v>5</v>
      </c>
      <c r="N71" s="46"/>
      <c r="O71" s="46"/>
      <c r="P71" s="46"/>
      <c r="Q71" s="46"/>
      <c r="R71" s="46" t="s">
        <v>6</v>
      </c>
    </row>
    <row r="72" spans="1:18" ht="39.6" x14ac:dyDescent="0.3">
      <c r="A72" s="46"/>
      <c r="B72" s="47"/>
      <c r="C72" s="46"/>
      <c r="D72" s="46"/>
      <c r="E72" s="1" t="s">
        <v>7</v>
      </c>
      <c r="F72" s="1" t="s">
        <v>8</v>
      </c>
      <c r="G72" s="1" t="s">
        <v>9</v>
      </c>
      <c r="H72" s="1" t="s">
        <v>10</v>
      </c>
      <c r="I72" s="1" t="s">
        <v>11</v>
      </c>
      <c r="J72" s="1" t="s">
        <v>12</v>
      </c>
      <c r="K72" s="1" t="s">
        <v>13</v>
      </c>
      <c r="L72" s="1" t="s">
        <v>14</v>
      </c>
      <c r="M72" s="1" t="s">
        <v>15</v>
      </c>
      <c r="N72" s="1" t="s">
        <v>16</v>
      </c>
      <c r="O72" s="1" t="s">
        <v>17</v>
      </c>
      <c r="P72" s="1" t="s">
        <v>18</v>
      </c>
      <c r="Q72" s="1" t="s">
        <v>19</v>
      </c>
      <c r="R72" s="46"/>
    </row>
    <row r="73" spans="1:18" x14ac:dyDescent="0.3">
      <c r="A73" s="38" t="s">
        <v>20</v>
      </c>
      <c r="B73" s="36"/>
      <c r="C73" s="39" t="s">
        <v>21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</row>
    <row r="74" spans="1:18" x14ac:dyDescent="0.3">
      <c r="A74" s="32" t="s">
        <v>22</v>
      </c>
      <c r="B74" s="32"/>
      <c r="C74" s="10">
        <f>C53*0.94</f>
        <v>11.931419999999999</v>
      </c>
      <c r="D74" s="10"/>
      <c r="E74" s="10">
        <f>E53*$E$1</f>
        <v>15.621996252636935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1">
        <f>SUM(C74:Q74)</f>
        <v>27.553416252636936</v>
      </c>
    </row>
    <row r="75" spans="1:18" x14ac:dyDescent="0.3">
      <c r="A75" s="40" t="s">
        <v>23</v>
      </c>
      <c r="B75" s="32"/>
      <c r="C75" s="10">
        <f t="shared" ref="C75:C78" si="6">C54*0.94</f>
        <v>4.5468825454545447</v>
      </c>
      <c r="D75" s="10"/>
      <c r="E75" s="10">
        <f>E54*$E$1</f>
        <v>3.8803627280388575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1">
        <f>SUM(C75:Q75)</f>
        <v>8.4272452734934014</v>
      </c>
    </row>
    <row r="76" spans="1:18" x14ac:dyDescent="0.3">
      <c r="A76" s="32" t="s">
        <v>24</v>
      </c>
      <c r="B76" s="32"/>
      <c r="C76" s="10">
        <v>2386</v>
      </c>
      <c r="D76" s="10"/>
      <c r="E76" s="10">
        <f>E55*$E$1</f>
        <v>818.32894953506218</v>
      </c>
      <c r="F76" s="10"/>
      <c r="G76" s="10"/>
      <c r="H76" s="10"/>
      <c r="I76" s="10"/>
      <c r="J76" s="10"/>
      <c r="K76" s="10">
        <f>K55*$K$1</f>
        <v>14.266106157961815</v>
      </c>
      <c r="L76" s="10"/>
      <c r="M76" s="10"/>
      <c r="N76" s="10"/>
      <c r="O76" s="10"/>
      <c r="P76" s="10"/>
      <c r="Q76" s="10"/>
      <c r="R76" s="11">
        <f>SUM(C76:Q76)</f>
        <v>3218.5950556930243</v>
      </c>
    </row>
    <row r="77" spans="1:18" x14ac:dyDescent="0.3">
      <c r="A77" s="32" t="s">
        <v>25</v>
      </c>
      <c r="B77" s="32"/>
      <c r="C77" s="10">
        <f t="shared" si="6"/>
        <v>25.616879999999998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1">
        <f>SUM(C77:Q77)</f>
        <v>25.616879999999998</v>
      </c>
    </row>
    <row r="78" spans="1:18" x14ac:dyDescent="0.3">
      <c r="A78" s="40" t="s">
        <v>26</v>
      </c>
      <c r="B78" s="4" t="s">
        <v>27</v>
      </c>
      <c r="C78" s="10">
        <f t="shared" si="6"/>
        <v>23.5</v>
      </c>
      <c r="D78" s="10"/>
      <c r="E78" s="10">
        <f>E57*$E$1</f>
        <v>4.04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1">
        <f>SUM(C78:Q78)</f>
        <v>27.54</v>
      </c>
    </row>
    <row r="79" spans="1:18" ht="33.6" x14ac:dyDescent="0.3">
      <c r="A79" s="32"/>
      <c r="B79" s="6" t="s">
        <v>28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1"/>
    </row>
    <row r="80" spans="1:18" x14ac:dyDescent="0.3">
      <c r="A80" s="33" t="s">
        <v>38</v>
      </c>
      <c r="B80" s="34"/>
      <c r="C80" s="10">
        <f>SUM(C74:C79)</f>
        <v>2451.5951825454545</v>
      </c>
      <c r="D80" s="10"/>
      <c r="E80" s="10">
        <f>SUM(E74:E79)</f>
        <v>841.87130851573795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>
        <f>SUM(R74:R79)</f>
        <v>3307.7325972191547</v>
      </c>
    </row>
    <row r="81" spans="1:18" x14ac:dyDescent="0.3">
      <c r="A81" s="35" t="s">
        <v>30</v>
      </c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spans="1:18" x14ac:dyDescent="0.3">
      <c r="A82" s="32" t="s">
        <v>31</v>
      </c>
      <c r="B82" s="32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9">
        <f>SUM(C82:Q82)</f>
        <v>0</v>
      </c>
    </row>
    <row r="83" spans="1:18" x14ac:dyDescent="0.3">
      <c r="A83" s="32" t="s">
        <v>32</v>
      </c>
      <c r="B83" s="32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9">
        <f>SUM(C83:Q83)</f>
        <v>0</v>
      </c>
    </row>
    <row r="84" spans="1:18" x14ac:dyDescent="0.3">
      <c r="A84" s="32" t="s">
        <v>33</v>
      </c>
      <c r="B84" s="32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9">
        <f>SUM(C84:Q84)</f>
        <v>0</v>
      </c>
    </row>
    <row r="85" spans="1:18" x14ac:dyDescent="0.3">
      <c r="A85" s="33" t="s">
        <v>38</v>
      </c>
      <c r="B85" s="34"/>
      <c r="C85" s="17">
        <f>SUM(C82:C84)</f>
        <v>0</v>
      </c>
      <c r="D85" s="17"/>
      <c r="E85" s="17"/>
      <c r="F85" s="17"/>
      <c r="G85" s="17"/>
      <c r="H85" s="17">
        <f>SUM(H82:H84)</f>
        <v>0</v>
      </c>
      <c r="I85" s="17">
        <f>SUM(I82:I84)</f>
        <v>0</v>
      </c>
      <c r="J85" s="17"/>
      <c r="K85" s="17"/>
      <c r="L85" s="17"/>
      <c r="M85" s="17"/>
      <c r="N85" s="17"/>
      <c r="O85" s="17"/>
      <c r="P85" s="17"/>
      <c r="Q85" s="17"/>
      <c r="R85" s="18">
        <f>SUM(R82:R84)</f>
        <v>0</v>
      </c>
    </row>
    <row r="86" spans="1:18" x14ac:dyDescent="0.3">
      <c r="A86" s="35" t="s">
        <v>39</v>
      </c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</row>
    <row r="87" spans="1:18" x14ac:dyDescent="0.3">
      <c r="A87" s="30" t="s">
        <v>35</v>
      </c>
      <c r="B87" s="32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8"/>
    </row>
    <row r="88" spans="1:18" x14ac:dyDescent="0.3">
      <c r="A88" s="35" t="s">
        <v>40</v>
      </c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</row>
    <row r="89" spans="1:18" x14ac:dyDescent="0.3">
      <c r="A89" s="30" t="s">
        <v>41</v>
      </c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18"/>
    </row>
    <row r="90" spans="1:18" x14ac:dyDescent="0.3">
      <c r="A90" s="32" t="s">
        <v>42</v>
      </c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18"/>
    </row>
    <row r="91" spans="1:18" x14ac:dyDescent="0.3">
      <c r="A91" s="32" t="s">
        <v>43</v>
      </c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18"/>
    </row>
    <row r="92" spans="1:18" x14ac:dyDescent="0.3">
      <c r="A92" s="33" t="s">
        <v>36</v>
      </c>
      <c r="B92" s="34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1">
        <f>R85+R80</f>
        <v>3307.7325972191547</v>
      </c>
    </row>
    <row r="94" spans="1:18" s="27" customFormat="1" x14ac:dyDescent="0.3">
      <c r="A94" s="23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6"/>
    </row>
    <row r="96" spans="1:18" x14ac:dyDescent="0.3">
      <c r="A96" s="49" t="s">
        <v>45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</row>
    <row r="97" spans="1:18" ht="14.7" customHeight="1" x14ac:dyDescent="0.3">
      <c r="A97" s="77" t="s">
        <v>0</v>
      </c>
      <c r="B97" s="78"/>
      <c r="C97" s="83" t="s">
        <v>1</v>
      </c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5"/>
    </row>
    <row r="98" spans="1:18" ht="14.7" customHeight="1" x14ac:dyDescent="0.3">
      <c r="A98" s="79"/>
      <c r="B98" s="80"/>
      <c r="C98" s="86" t="s">
        <v>2</v>
      </c>
      <c r="D98" s="86" t="s">
        <v>3</v>
      </c>
      <c r="E98" s="83" t="s">
        <v>4</v>
      </c>
      <c r="F98" s="84"/>
      <c r="G98" s="84"/>
      <c r="H98" s="84"/>
      <c r="I98" s="84"/>
      <c r="J98" s="84"/>
      <c r="K98" s="84"/>
      <c r="L98" s="85"/>
      <c r="M98" s="83" t="s">
        <v>5</v>
      </c>
      <c r="N98" s="84"/>
      <c r="O98" s="84"/>
      <c r="P98" s="84"/>
      <c r="Q98" s="85"/>
      <c r="R98" s="86" t="s">
        <v>6</v>
      </c>
    </row>
    <row r="99" spans="1:18" ht="39.6" x14ac:dyDescent="0.3">
      <c r="A99" s="81"/>
      <c r="B99" s="82"/>
      <c r="C99" s="87"/>
      <c r="D99" s="87"/>
      <c r="E99" s="1" t="s">
        <v>7</v>
      </c>
      <c r="F99" s="1" t="s">
        <v>8</v>
      </c>
      <c r="G99" s="1" t="s">
        <v>9</v>
      </c>
      <c r="H99" s="1" t="s">
        <v>10</v>
      </c>
      <c r="I99" s="1" t="s">
        <v>11</v>
      </c>
      <c r="J99" s="1" t="s">
        <v>12</v>
      </c>
      <c r="K99" s="1" t="s">
        <v>13</v>
      </c>
      <c r="L99" s="1" t="s">
        <v>14</v>
      </c>
      <c r="M99" s="1" t="s">
        <v>15</v>
      </c>
      <c r="N99" s="1" t="s">
        <v>16</v>
      </c>
      <c r="O99" s="1" t="s">
        <v>17</v>
      </c>
      <c r="P99" s="1" t="s">
        <v>18</v>
      </c>
      <c r="Q99" s="1" t="s">
        <v>19</v>
      </c>
      <c r="R99" s="87"/>
    </row>
    <row r="100" spans="1:18" x14ac:dyDescent="0.3">
      <c r="A100" s="62" t="s">
        <v>20</v>
      </c>
      <c r="B100" s="63"/>
      <c r="C100" s="64" t="s">
        <v>21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6"/>
    </row>
    <row r="101" spans="1:18" x14ac:dyDescent="0.3">
      <c r="A101" s="51" t="s">
        <v>22</v>
      </c>
      <c r="B101" s="67"/>
      <c r="C101" s="20">
        <v>101.44893931884923</v>
      </c>
      <c r="D101" s="21"/>
      <c r="E101" s="21">
        <v>56.637272999999986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"/>
      <c r="Q101" s="2"/>
      <c r="R101" s="8">
        <f>SUM(C101:Q101)</f>
        <v>158.08621231884922</v>
      </c>
    </row>
    <row r="102" spans="1:18" ht="14.7" customHeight="1" x14ac:dyDescent="0.3">
      <c r="A102" s="68" t="s">
        <v>23</v>
      </c>
      <c r="B102" s="69"/>
      <c r="C102" s="20">
        <v>0</v>
      </c>
      <c r="D102" s="21"/>
      <c r="E102" s="21">
        <v>0</v>
      </c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"/>
      <c r="Q102" s="2"/>
      <c r="R102" s="8">
        <f t="shared" ref="R102:R104" si="7">SUM(C102:Q102)</f>
        <v>0</v>
      </c>
    </row>
    <row r="103" spans="1:18" x14ac:dyDescent="0.3">
      <c r="A103" s="51" t="s">
        <v>24</v>
      </c>
      <c r="B103" s="67"/>
      <c r="C103" s="20">
        <v>2532.3992465807382</v>
      </c>
      <c r="D103" s="21"/>
      <c r="E103" s="21">
        <v>4051.1334135399115</v>
      </c>
      <c r="F103" s="21"/>
      <c r="G103" s="21"/>
      <c r="H103" s="21"/>
      <c r="I103" s="21"/>
      <c r="J103" s="21"/>
      <c r="K103" s="21">
        <v>40</v>
      </c>
      <c r="L103" s="21"/>
      <c r="M103" s="21"/>
      <c r="N103" s="21"/>
      <c r="O103" s="21">
        <v>550</v>
      </c>
      <c r="P103" s="2"/>
      <c r="Q103" s="2"/>
      <c r="R103" s="8">
        <f t="shared" si="7"/>
        <v>7173.5326601206498</v>
      </c>
    </row>
    <row r="104" spans="1:18" x14ac:dyDescent="0.3">
      <c r="A104" s="51" t="s">
        <v>25</v>
      </c>
      <c r="B104" s="67"/>
      <c r="C104" s="20">
        <v>23.742999999999999</v>
      </c>
      <c r="D104" s="21"/>
      <c r="E104" s="21">
        <v>0</v>
      </c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"/>
      <c r="Q104" s="2"/>
      <c r="R104" s="8">
        <f t="shared" si="7"/>
        <v>23.742999999999999</v>
      </c>
    </row>
    <row r="105" spans="1:18" ht="14.7" customHeight="1" x14ac:dyDescent="0.3">
      <c r="A105" s="70" t="s">
        <v>26</v>
      </c>
      <c r="B105" s="4" t="s">
        <v>27</v>
      </c>
      <c r="C105" s="19">
        <v>35</v>
      </c>
      <c r="D105" s="21"/>
      <c r="E105" s="21">
        <v>40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"/>
      <c r="Q105" s="2"/>
      <c r="R105" s="9">
        <f>SUM(C105:Q105)</f>
        <v>75</v>
      </c>
    </row>
    <row r="106" spans="1:18" ht="33.6" x14ac:dyDescent="0.3">
      <c r="A106" s="71"/>
      <c r="B106" s="6" t="s">
        <v>28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"/>
      <c r="Q106" s="2"/>
      <c r="R106" s="5">
        <v>0</v>
      </c>
    </row>
    <row r="107" spans="1:18" x14ac:dyDescent="0.3">
      <c r="A107" s="53" t="s">
        <v>29</v>
      </c>
      <c r="B107" s="54"/>
      <c r="C107" s="8">
        <f>SUM(C101:C106)</f>
        <v>2692.5911858995873</v>
      </c>
      <c r="D107" s="3">
        <v>0</v>
      </c>
      <c r="E107" s="8">
        <f>SUM(E101:E106)</f>
        <v>4147.7706865399114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8">
        <f>SUM(K101:K106)</f>
        <v>40</v>
      </c>
      <c r="L107" s="3">
        <v>0</v>
      </c>
      <c r="M107" s="3">
        <v>0</v>
      </c>
      <c r="N107" s="3">
        <v>0</v>
      </c>
      <c r="O107" s="8">
        <f>SUM(O101:O106)</f>
        <v>550</v>
      </c>
      <c r="P107" s="3">
        <v>0</v>
      </c>
      <c r="Q107" s="3">
        <v>0</v>
      </c>
      <c r="R107" s="8">
        <f>SUM(C107:Q107)</f>
        <v>7430.3618724394983</v>
      </c>
    </row>
    <row r="108" spans="1:18" x14ac:dyDescent="0.3">
      <c r="A108" s="72" t="s">
        <v>30</v>
      </c>
      <c r="B108" s="73"/>
      <c r="C108" s="74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6"/>
    </row>
    <row r="109" spans="1:18" x14ac:dyDescent="0.3">
      <c r="A109" s="51" t="s">
        <v>31</v>
      </c>
      <c r="B109" s="5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9">
        <f>SUM(C109:Q109)</f>
        <v>0</v>
      </c>
    </row>
    <row r="110" spans="1:18" x14ac:dyDescent="0.3">
      <c r="A110" s="51" t="s">
        <v>32</v>
      </c>
      <c r="B110" s="5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9">
        <f>SUM(C110:Q110)</f>
        <v>0</v>
      </c>
    </row>
    <row r="111" spans="1:18" x14ac:dyDescent="0.3">
      <c r="A111" s="51" t="s">
        <v>33</v>
      </c>
      <c r="B111" s="5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9">
        <f>SUM(C111:Q111)</f>
        <v>0</v>
      </c>
    </row>
    <row r="112" spans="1:18" x14ac:dyDescent="0.3">
      <c r="A112" s="53" t="s">
        <v>29</v>
      </c>
      <c r="B112" s="54"/>
      <c r="C112" s="3">
        <f>C109+C110+C111</f>
        <v>0</v>
      </c>
      <c r="D112" s="3">
        <f t="shared" ref="D112:P112" si="8">D109+D110+D111</f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3">
        <f>Q109+Q110+Q111</f>
        <v>0</v>
      </c>
      <c r="R112" s="8">
        <f>SUM(C112:Q112)</f>
        <v>0</v>
      </c>
    </row>
    <row r="113" spans="1:18" x14ac:dyDescent="0.3">
      <c r="A113" s="55" t="s">
        <v>34</v>
      </c>
      <c r="B113" s="56"/>
      <c r="C113" s="57">
        <v>1</v>
      </c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9"/>
    </row>
    <row r="114" spans="1:18" x14ac:dyDescent="0.3">
      <c r="A114" s="60" t="s">
        <v>35</v>
      </c>
      <c r="B114" s="61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9">
        <f>SUM(C114:Q114)</f>
        <v>0</v>
      </c>
    </row>
    <row r="115" spans="1:18" x14ac:dyDescent="0.3">
      <c r="A115" s="53" t="s">
        <v>36</v>
      </c>
      <c r="B115" s="54"/>
      <c r="C115" s="12">
        <f>C112+C107+C114</f>
        <v>2692.5911858995873</v>
      </c>
      <c r="D115" s="12">
        <f t="shared" ref="D115:Q115" si="9">D112+D107+D114</f>
        <v>0</v>
      </c>
      <c r="E115" s="12">
        <f t="shared" si="9"/>
        <v>4147.7706865399114</v>
      </c>
      <c r="F115" s="12">
        <f t="shared" si="9"/>
        <v>0</v>
      </c>
      <c r="G115" s="12">
        <f t="shared" si="9"/>
        <v>0</v>
      </c>
      <c r="H115" s="12">
        <f t="shared" si="9"/>
        <v>0</v>
      </c>
      <c r="I115" s="12">
        <f t="shared" si="9"/>
        <v>0</v>
      </c>
      <c r="J115" s="12">
        <f t="shared" si="9"/>
        <v>0</v>
      </c>
      <c r="K115" s="12">
        <f t="shared" si="9"/>
        <v>40</v>
      </c>
      <c r="L115" s="12">
        <f t="shared" si="9"/>
        <v>0</v>
      </c>
      <c r="M115" s="12">
        <f t="shared" si="9"/>
        <v>0</v>
      </c>
      <c r="N115" s="12">
        <f t="shared" si="9"/>
        <v>0</v>
      </c>
      <c r="O115" s="12">
        <f t="shared" si="9"/>
        <v>550</v>
      </c>
      <c r="P115" s="12">
        <f t="shared" si="9"/>
        <v>0</v>
      </c>
      <c r="Q115" s="12">
        <f t="shared" si="9"/>
        <v>0</v>
      </c>
      <c r="R115" s="12">
        <f>SUM(C115:Q115)</f>
        <v>7430.3618724394983</v>
      </c>
    </row>
    <row r="118" spans="1:18" x14ac:dyDescent="0.3">
      <c r="A118" s="46" t="s">
        <v>0</v>
      </c>
      <c r="B118" s="47"/>
      <c r="C118" s="46" t="s">
        <v>37</v>
      </c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</row>
    <row r="119" spans="1:18" x14ac:dyDescent="0.3">
      <c r="A119" s="46"/>
      <c r="B119" s="47"/>
      <c r="C119" s="46" t="s">
        <v>2</v>
      </c>
      <c r="D119" s="46" t="s">
        <v>3</v>
      </c>
      <c r="E119" s="46" t="s">
        <v>4</v>
      </c>
      <c r="F119" s="46"/>
      <c r="G119" s="46"/>
      <c r="H119" s="46"/>
      <c r="I119" s="46"/>
      <c r="J119" s="46"/>
      <c r="K119" s="46"/>
      <c r="L119" s="46"/>
      <c r="M119" s="46" t="s">
        <v>5</v>
      </c>
      <c r="N119" s="46"/>
      <c r="O119" s="46"/>
      <c r="P119" s="46"/>
      <c r="Q119" s="46"/>
      <c r="R119" s="46" t="s">
        <v>6</v>
      </c>
    </row>
    <row r="120" spans="1:18" ht="39.6" x14ac:dyDescent="0.3">
      <c r="A120" s="46"/>
      <c r="B120" s="47"/>
      <c r="C120" s="46"/>
      <c r="D120" s="46"/>
      <c r="E120" s="1" t="s">
        <v>7</v>
      </c>
      <c r="F120" s="1" t="s">
        <v>8</v>
      </c>
      <c r="G120" s="1" t="s">
        <v>9</v>
      </c>
      <c r="H120" s="1" t="s">
        <v>10</v>
      </c>
      <c r="I120" s="1" t="s">
        <v>11</v>
      </c>
      <c r="J120" s="1" t="s">
        <v>12</v>
      </c>
      <c r="K120" s="1" t="s">
        <v>13</v>
      </c>
      <c r="L120" s="1" t="s">
        <v>14</v>
      </c>
      <c r="M120" s="1" t="s">
        <v>15</v>
      </c>
      <c r="N120" s="1" t="s">
        <v>16</v>
      </c>
      <c r="O120" s="1" t="s">
        <v>17</v>
      </c>
      <c r="P120" s="1" t="s">
        <v>18</v>
      </c>
      <c r="Q120" s="1" t="s">
        <v>19</v>
      </c>
      <c r="R120" s="46"/>
    </row>
    <row r="121" spans="1:18" x14ac:dyDescent="0.3">
      <c r="A121" s="38" t="s">
        <v>20</v>
      </c>
      <c r="B121" s="36"/>
      <c r="C121" s="39" t="s">
        <v>21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x14ac:dyDescent="0.3">
      <c r="A122" s="32" t="s">
        <v>22</v>
      </c>
      <c r="B122" s="32"/>
      <c r="C122" s="10">
        <f>C101*0.935</f>
        <v>94.854758263124026</v>
      </c>
      <c r="D122" s="10"/>
      <c r="E122" s="10">
        <f>E101*$E$1</f>
        <v>11.440729145999997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1">
        <f>SUM(C122:Q122)</f>
        <v>106.29548740912402</v>
      </c>
    </row>
    <row r="123" spans="1:18" x14ac:dyDescent="0.3">
      <c r="A123" s="40" t="s">
        <v>23</v>
      </c>
      <c r="B123" s="32"/>
      <c r="C123" s="10">
        <f t="shared" ref="C123:C126" si="10">C102*0.935</f>
        <v>0</v>
      </c>
      <c r="D123" s="10"/>
      <c r="E123" s="10">
        <v>0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1">
        <f>SUM(C123:Q123)</f>
        <v>0</v>
      </c>
    </row>
    <row r="124" spans="1:18" x14ac:dyDescent="0.3">
      <c r="A124" s="32" t="s">
        <v>24</v>
      </c>
      <c r="B124" s="32"/>
      <c r="C124" s="10">
        <f t="shared" si="10"/>
        <v>2367.7932955529905</v>
      </c>
      <c r="D124" s="10"/>
      <c r="E124" s="10">
        <f>E103*$E$1</f>
        <v>818.32894953506218</v>
      </c>
      <c r="F124" s="10"/>
      <c r="G124" s="10"/>
      <c r="H124" s="10"/>
      <c r="I124" s="10"/>
      <c r="J124" s="10"/>
      <c r="K124" s="10">
        <f>K103*$K$1</f>
        <v>14.16</v>
      </c>
      <c r="L124" s="10"/>
      <c r="M124" s="10"/>
      <c r="N124" s="10"/>
      <c r="O124" s="10"/>
      <c r="P124" s="10"/>
      <c r="Q124" s="10"/>
      <c r="R124" s="11">
        <f>SUM(C124:Q124)</f>
        <v>3200.2822450880526</v>
      </c>
    </row>
    <row r="125" spans="1:18" x14ac:dyDescent="0.3">
      <c r="A125" s="32" t="s">
        <v>25</v>
      </c>
      <c r="B125" s="32"/>
      <c r="C125" s="10">
        <f t="shared" si="10"/>
        <v>22.199705000000002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">
        <f>SUM(C125:Q125)</f>
        <v>22.199705000000002</v>
      </c>
    </row>
    <row r="126" spans="1:18" x14ac:dyDescent="0.3">
      <c r="A126" s="40" t="s">
        <v>26</v>
      </c>
      <c r="B126" s="4" t="s">
        <v>27</v>
      </c>
      <c r="C126" s="10">
        <f t="shared" si="10"/>
        <v>32.725000000000001</v>
      </c>
      <c r="D126" s="10"/>
      <c r="E126" s="10">
        <f>E105*$E$1</f>
        <v>8.08</v>
      </c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">
        <f>SUM(C126:Q126)</f>
        <v>40.805</v>
      </c>
    </row>
    <row r="127" spans="1:18" ht="33.6" x14ac:dyDescent="0.3">
      <c r="A127" s="32"/>
      <c r="B127" s="6" t="s">
        <v>28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1"/>
    </row>
    <row r="128" spans="1:18" x14ac:dyDescent="0.3">
      <c r="A128" s="33" t="s">
        <v>38</v>
      </c>
      <c r="B128" s="34"/>
      <c r="C128" s="10">
        <f>SUM(C122:C127)</f>
        <v>2517.5727588161144</v>
      </c>
      <c r="D128" s="10"/>
      <c r="E128" s="10">
        <f>SUM(E122:E127)</f>
        <v>837.84967868106219</v>
      </c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>
        <f>SUM(R122:R127)</f>
        <v>3369.5824374971767</v>
      </c>
    </row>
    <row r="129" spans="1:18" x14ac:dyDescent="0.3">
      <c r="A129" s="35" t="s">
        <v>30</v>
      </c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</row>
    <row r="130" spans="1:18" x14ac:dyDescent="0.3">
      <c r="A130" s="32" t="s">
        <v>31</v>
      </c>
      <c r="B130" s="32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9">
        <f>SUM(C130:Q130)</f>
        <v>0</v>
      </c>
    </row>
    <row r="131" spans="1:18" x14ac:dyDescent="0.3">
      <c r="A131" s="32" t="s">
        <v>32</v>
      </c>
      <c r="B131" s="32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9">
        <f>SUM(C131:Q131)</f>
        <v>0</v>
      </c>
    </row>
    <row r="132" spans="1:18" x14ac:dyDescent="0.3">
      <c r="A132" s="32" t="s">
        <v>33</v>
      </c>
      <c r="B132" s="32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9">
        <f>SUM(C132:Q132)</f>
        <v>0</v>
      </c>
    </row>
    <row r="133" spans="1:18" x14ac:dyDescent="0.3">
      <c r="A133" s="33" t="s">
        <v>38</v>
      </c>
      <c r="B133" s="34"/>
      <c r="C133" s="17">
        <f>SUM(C130:C132)</f>
        <v>0</v>
      </c>
      <c r="D133" s="17"/>
      <c r="E133" s="17"/>
      <c r="F133" s="17"/>
      <c r="G133" s="17"/>
      <c r="H133" s="17">
        <f>SUM(H130:H132)</f>
        <v>0</v>
      </c>
      <c r="I133" s="17">
        <f>SUM(I130:I132)</f>
        <v>0</v>
      </c>
      <c r="J133" s="17"/>
      <c r="K133" s="17"/>
      <c r="L133" s="17"/>
      <c r="M133" s="17"/>
      <c r="N133" s="17"/>
      <c r="O133" s="17"/>
      <c r="P133" s="17"/>
      <c r="Q133" s="17"/>
      <c r="R133" s="18">
        <f>SUM(R130:R132)</f>
        <v>0</v>
      </c>
    </row>
    <row r="134" spans="1:18" x14ac:dyDescent="0.3">
      <c r="A134" s="35" t="s">
        <v>39</v>
      </c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</row>
    <row r="135" spans="1:18" x14ac:dyDescent="0.3">
      <c r="A135" s="30" t="s">
        <v>35</v>
      </c>
      <c r="B135" s="32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8"/>
    </row>
    <row r="136" spans="1:18" x14ac:dyDescent="0.3">
      <c r="A136" s="35" t="s">
        <v>40</v>
      </c>
      <c r="B136" s="36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</row>
    <row r="137" spans="1:18" x14ac:dyDescent="0.3">
      <c r="A137" s="30" t="s">
        <v>41</v>
      </c>
      <c r="B137" s="30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18"/>
    </row>
    <row r="138" spans="1:18" x14ac:dyDescent="0.3">
      <c r="A138" s="32" t="s">
        <v>42</v>
      </c>
      <c r="B138" s="32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18"/>
    </row>
    <row r="139" spans="1:18" x14ac:dyDescent="0.3">
      <c r="A139" s="32" t="s">
        <v>43</v>
      </c>
      <c r="B139" s="32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18"/>
    </row>
    <row r="140" spans="1:18" x14ac:dyDescent="0.3">
      <c r="A140" s="33" t="s">
        <v>36</v>
      </c>
      <c r="B140" s="34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1">
        <f>R133+R128</f>
        <v>3369.5824374971767</v>
      </c>
    </row>
    <row r="146" spans="1:18" x14ac:dyDescent="0.3">
      <c r="A146" s="49" t="s">
        <v>47</v>
      </c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</row>
    <row r="147" spans="1:18" x14ac:dyDescent="0.3">
      <c r="A147" s="77" t="s">
        <v>0</v>
      </c>
      <c r="B147" s="78"/>
      <c r="C147" s="83" t="s">
        <v>1</v>
      </c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5"/>
    </row>
    <row r="148" spans="1:18" x14ac:dyDescent="0.3">
      <c r="A148" s="79"/>
      <c r="B148" s="80"/>
      <c r="C148" s="86" t="s">
        <v>2</v>
      </c>
      <c r="D148" s="86" t="s">
        <v>3</v>
      </c>
      <c r="E148" s="83" t="s">
        <v>4</v>
      </c>
      <c r="F148" s="84"/>
      <c r="G148" s="84"/>
      <c r="H148" s="84"/>
      <c r="I148" s="84"/>
      <c r="J148" s="84"/>
      <c r="K148" s="84"/>
      <c r="L148" s="85"/>
      <c r="M148" s="83" t="s">
        <v>5</v>
      </c>
      <c r="N148" s="84"/>
      <c r="O148" s="84"/>
      <c r="P148" s="84"/>
      <c r="Q148" s="85"/>
      <c r="R148" s="86" t="s">
        <v>6</v>
      </c>
    </row>
    <row r="149" spans="1:18" ht="39.6" x14ac:dyDescent="0.3">
      <c r="A149" s="81"/>
      <c r="B149" s="82"/>
      <c r="C149" s="87"/>
      <c r="D149" s="87"/>
      <c r="E149" s="1" t="s">
        <v>7</v>
      </c>
      <c r="F149" s="1" t="s">
        <v>8</v>
      </c>
      <c r="G149" s="1" t="s">
        <v>9</v>
      </c>
      <c r="H149" s="1" t="s">
        <v>10</v>
      </c>
      <c r="I149" s="1" t="s">
        <v>11</v>
      </c>
      <c r="J149" s="1" t="s">
        <v>12</v>
      </c>
      <c r="K149" s="1" t="s">
        <v>13</v>
      </c>
      <c r="L149" s="1" t="s">
        <v>14</v>
      </c>
      <c r="M149" s="1" t="s">
        <v>15</v>
      </c>
      <c r="N149" s="1" t="s">
        <v>16</v>
      </c>
      <c r="O149" s="1" t="s">
        <v>17</v>
      </c>
      <c r="P149" s="1" t="s">
        <v>18</v>
      </c>
      <c r="Q149" s="1" t="s">
        <v>19</v>
      </c>
      <c r="R149" s="87"/>
    </row>
    <row r="150" spans="1:18" x14ac:dyDescent="0.3">
      <c r="A150" s="62" t="s">
        <v>20</v>
      </c>
      <c r="B150" s="63"/>
      <c r="C150" s="64" t="s">
        <v>21</v>
      </c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6"/>
    </row>
    <row r="151" spans="1:18" x14ac:dyDescent="0.3">
      <c r="A151" s="51" t="s">
        <v>22</v>
      </c>
      <c r="B151" s="67"/>
      <c r="C151" s="20">
        <v>51.149739592326597</v>
      </c>
      <c r="D151" s="21"/>
      <c r="E151" s="21">
        <v>34.613990754247695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"/>
      <c r="Q151" s="2"/>
      <c r="R151" s="8">
        <f>SUM(C151:Q151)</f>
        <v>85.763730346574292</v>
      </c>
    </row>
    <row r="152" spans="1:18" x14ac:dyDescent="0.3">
      <c r="A152" s="68" t="s">
        <v>23</v>
      </c>
      <c r="B152" s="69"/>
      <c r="C152" s="20">
        <v>14.309750000000001</v>
      </c>
      <c r="D152" s="21"/>
      <c r="E152" s="21">
        <v>33.299424124513621</v>
      </c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"/>
      <c r="Q152" s="2"/>
      <c r="R152" s="8">
        <f t="shared" ref="R152:R154" si="11">SUM(C152:Q152)</f>
        <v>47.609174124513622</v>
      </c>
    </row>
    <row r="153" spans="1:18" x14ac:dyDescent="0.3">
      <c r="A153" s="51" t="s">
        <v>24</v>
      </c>
      <c r="B153" s="67"/>
      <c r="C153" s="20">
        <v>3129.551212877454</v>
      </c>
      <c r="D153" s="21"/>
      <c r="E153" s="21">
        <v>4921.7398945889681</v>
      </c>
      <c r="F153" s="21"/>
      <c r="G153" s="21"/>
      <c r="H153" s="21"/>
      <c r="I153" s="21"/>
      <c r="J153" s="21"/>
      <c r="K153" s="21">
        <v>48.887194407191757</v>
      </c>
      <c r="L153" s="21"/>
      <c r="M153" s="21"/>
      <c r="N153" s="21"/>
      <c r="O153" s="21">
        <v>668</v>
      </c>
      <c r="P153" s="2"/>
      <c r="Q153" s="2"/>
      <c r="R153" s="8">
        <f t="shared" si="11"/>
        <v>8768.1783018736132</v>
      </c>
    </row>
    <row r="154" spans="1:18" x14ac:dyDescent="0.3">
      <c r="A154" s="51" t="s">
        <v>25</v>
      </c>
      <c r="B154" s="67"/>
      <c r="C154" s="20">
        <v>38.701089999999994</v>
      </c>
      <c r="D154" s="21"/>
      <c r="E154" s="21">
        <v>0</v>
      </c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"/>
      <c r="Q154" s="2"/>
      <c r="R154" s="8">
        <f t="shared" si="11"/>
        <v>38.701089999999994</v>
      </c>
    </row>
    <row r="155" spans="1:18" x14ac:dyDescent="0.3">
      <c r="A155" s="70" t="s">
        <v>26</v>
      </c>
      <c r="B155" s="4" t="s">
        <v>27</v>
      </c>
      <c r="C155" s="19">
        <v>29</v>
      </c>
      <c r="D155" s="21"/>
      <c r="E155" s="21">
        <v>25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"/>
      <c r="Q155" s="2"/>
      <c r="R155" s="9">
        <f>SUM(C155:Q155)</f>
        <v>54</v>
      </c>
    </row>
    <row r="156" spans="1:18" ht="33.6" x14ac:dyDescent="0.3">
      <c r="A156" s="71"/>
      <c r="B156" s="6" t="s">
        <v>28</v>
      </c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"/>
      <c r="Q156" s="2"/>
      <c r="R156" s="5">
        <v>0</v>
      </c>
    </row>
    <row r="157" spans="1:18" x14ac:dyDescent="0.3">
      <c r="A157" s="53" t="s">
        <v>29</v>
      </c>
      <c r="B157" s="54"/>
      <c r="C157" s="8">
        <f>SUM(C151:C156)</f>
        <v>3262.7117924697804</v>
      </c>
      <c r="D157" s="3">
        <v>0</v>
      </c>
      <c r="E157" s="8">
        <f>SUM(E151:E156)</f>
        <v>5014.6533094677297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8">
        <f>SUM(K151:K156)</f>
        <v>48.887194407191757</v>
      </c>
      <c r="L157" s="3">
        <v>0</v>
      </c>
      <c r="M157" s="3">
        <v>0</v>
      </c>
      <c r="N157" s="3">
        <v>0</v>
      </c>
      <c r="O157" s="8">
        <f>SUM(O151:O156)</f>
        <v>668</v>
      </c>
      <c r="P157" s="3">
        <v>0</v>
      </c>
      <c r="Q157" s="3">
        <v>0</v>
      </c>
      <c r="R157" s="8">
        <f>SUM(C157:Q157)</f>
        <v>8994.2522963447027</v>
      </c>
    </row>
    <row r="158" spans="1:18" x14ac:dyDescent="0.3">
      <c r="A158" s="72" t="s">
        <v>30</v>
      </c>
      <c r="B158" s="73"/>
      <c r="C158" s="74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6"/>
    </row>
    <row r="159" spans="1:18" x14ac:dyDescent="0.3">
      <c r="A159" s="51" t="s">
        <v>31</v>
      </c>
      <c r="B159" s="5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9">
        <f>SUM(C159:Q159)</f>
        <v>0</v>
      </c>
    </row>
    <row r="160" spans="1:18" x14ac:dyDescent="0.3">
      <c r="A160" s="51" t="s">
        <v>32</v>
      </c>
      <c r="B160" s="5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9">
        <f>SUM(C160:Q160)</f>
        <v>0</v>
      </c>
    </row>
    <row r="161" spans="1:18" x14ac:dyDescent="0.3">
      <c r="A161" s="51" t="s">
        <v>33</v>
      </c>
      <c r="B161" s="5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9">
        <f>SUM(C161:Q161)</f>
        <v>0</v>
      </c>
    </row>
    <row r="162" spans="1:18" x14ac:dyDescent="0.3">
      <c r="A162" s="53" t="s">
        <v>29</v>
      </c>
      <c r="B162" s="54"/>
      <c r="C162" s="3">
        <f>C159+C160+C161</f>
        <v>0</v>
      </c>
      <c r="D162" s="3">
        <f t="shared" ref="D162:P162" si="12">D159+D160+D161</f>
        <v>0</v>
      </c>
      <c r="E162" s="3">
        <f t="shared" si="12"/>
        <v>0</v>
      </c>
      <c r="F162" s="3">
        <f t="shared" si="12"/>
        <v>0</v>
      </c>
      <c r="G162" s="3">
        <f t="shared" si="12"/>
        <v>0</v>
      </c>
      <c r="H162" s="3">
        <f t="shared" si="12"/>
        <v>0</v>
      </c>
      <c r="I162" s="3">
        <f t="shared" si="12"/>
        <v>0</v>
      </c>
      <c r="J162" s="3">
        <f t="shared" si="12"/>
        <v>0</v>
      </c>
      <c r="K162" s="3">
        <f t="shared" si="12"/>
        <v>0</v>
      </c>
      <c r="L162" s="3">
        <f t="shared" si="12"/>
        <v>0</v>
      </c>
      <c r="M162" s="3">
        <f t="shared" si="12"/>
        <v>0</v>
      </c>
      <c r="N162" s="3">
        <f t="shared" si="12"/>
        <v>0</v>
      </c>
      <c r="O162" s="3">
        <f t="shared" si="12"/>
        <v>0</v>
      </c>
      <c r="P162" s="3">
        <f t="shared" si="12"/>
        <v>0</v>
      </c>
      <c r="Q162" s="3">
        <f>Q159+Q160+Q161</f>
        <v>0</v>
      </c>
      <c r="R162" s="8">
        <f>SUM(C162:Q162)</f>
        <v>0</v>
      </c>
    </row>
    <row r="163" spans="1:18" x14ac:dyDescent="0.3">
      <c r="A163" s="55" t="s">
        <v>34</v>
      </c>
      <c r="B163" s="56"/>
      <c r="C163" s="57">
        <v>1</v>
      </c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9"/>
    </row>
    <row r="164" spans="1:18" x14ac:dyDescent="0.3">
      <c r="A164" s="60" t="s">
        <v>35</v>
      </c>
      <c r="B164" s="61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9">
        <f>SUM(C164:Q164)</f>
        <v>0</v>
      </c>
    </row>
    <row r="165" spans="1:18" x14ac:dyDescent="0.3">
      <c r="A165" s="53" t="s">
        <v>36</v>
      </c>
      <c r="B165" s="54"/>
      <c r="C165" s="12">
        <f>C162+C157+C164</f>
        <v>3262.7117924697804</v>
      </c>
      <c r="D165" s="12">
        <f t="shared" ref="D165:Q165" si="13">D162+D157+D164</f>
        <v>0</v>
      </c>
      <c r="E165" s="12">
        <f t="shared" si="13"/>
        <v>5014.6533094677297</v>
      </c>
      <c r="F165" s="12">
        <f t="shared" si="13"/>
        <v>0</v>
      </c>
      <c r="G165" s="12">
        <f t="shared" si="13"/>
        <v>0</v>
      </c>
      <c r="H165" s="12">
        <f t="shared" si="13"/>
        <v>0</v>
      </c>
      <c r="I165" s="12">
        <f t="shared" si="13"/>
        <v>0</v>
      </c>
      <c r="J165" s="12">
        <f t="shared" si="13"/>
        <v>0</v>
      </c>
      <c r="K165" s="12">
        <f t="shared" si="13"/>
        <v>48.887194407191757</v>
      </c>
      <c r="L165" s="12">
        <f t="shared" si="13"/>
        <v>0</v>
      </c>
      <c r="M165" s="12">
        <f t="shared" si="13"/>
        <v>0</v>
      </c>
      <c r="N165" s="12">
        <f t="shared" si="13"/>
        <v>0</v>
      </c>
      <c r="O165" s="12">
        <f t="shared" si="13"/>
        <v>668</v>
      </c>
      <c r="P165" s="12">
        <f t="shared" si="13"/>
        <v>0</v>
      </c>
      <c r="Q165" s="12">
        <f t="shared" si="13"/>
        <v>0</v>
      </c>
      <c r="R165" s="12">
        <f>SUM(C165:Q165)</f>
        <v>8994.2522963447027</v>
      </c>
    </row>
    <row r="168" spans="1:18" x14ac:dyDescent="0.3">
      <c r="A168" s="46" t="s">
        <v>0</v>
      </c>
      <c r="B168" s="47"/>
      <c r="C168" s="46" t="s">
        <v>37</v>
      </c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</row>
    <row r="169" spans="1:18" x14ac:dyDescent="0.3">
      <c r="A169" s="46"/>
      <c r="B169" s="47"/>
      <c r="C169" s="46" t="s">
        <v>2</v>
      </c>
      <c r="D169" s="46" t="s">
        <v>3</v>
      </c>
      <c r="E169" s="46" t="s">
        <v>4</v>
      </c>
      <c r="F169" s="46"/>
      <c r="G169" s="46"/>
      <c r="H169" s="46"/>
      <c r="I169" s="46"/>
      <c r="J169" s="46"/>
      <c r="K169" s="46"/>
      <c r="L169" s="46"/>
      <c r="M169" s="46" t="s">
        <v>5</v>
      </c>
      <c r="N169" s="46"/>
      <c r="O169" s="46"/>
      <c r="P169" s="46"/>
      <c r="Q169" s="46"/>
      <c r="R169" s="46" t="s">
        <v>6</v>
      </c>
    </row>
    <row r="170" spans="1:18" ht="39.6" x14ac:dyDescent="0.3">
      <c r="A170" s="46"/>
      <c r="B170" s="47"/>
      <c r="C170" s="46"/>
      <c r="D170" s="46"/>
      <c r="E170" s="1" t="s">
        <v>7</v>
      </c>
      <c r="F170" s="1" t="s">
        <v>8</v>
      </c>
      <c r="G170" s="1" t="s">
        <v>9</v>
      </c>
      <c r="H170" s="1" t="s">
        <v>10</v>
      </c>
      <c r="I170" s="1" t="s">
        <v>11</v>
      </c>
      <c r="J170" s="1" t="s">
        <v>12</v>
      </c>
      <c r="K170" s="1" t="s">
        <v>13</v>
      </c>
      <c r="L170" s="1" t="s">
        <v>14</v>
      </c>
      <c r="M170" s="1" t="s">
        <v>15</v>
      </c>
      <c r="N170" s="1" t="s">
        <v>16</v>
      </c>
      <c r="O170" s="1" t="s">
        <v>17</v>
      </c>
      <c r="P170" s="1" t="s">
        <v>18</v>
      </c>
      <c r="Q170" s="1" t="s">
        <v>19</v>
      </c>
      <c r="R170" s="46"/>
    </row>
    <row r="171" spans="1:18" x14ac:dyDescent="0.3">
      <c r="A171" s="38" t="s">
        <v>20</v>
      </c>
      <c r="B171" s="36"/>
      <c r="C171" s="39" t="s">
        <v>21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</row>
    <row r="172" spans="1:18" x14ac:dyDescent="0.3">
      <c r="A172" s="32" t="s">
        <v>22</v>
      </c>
      <c r="B172" s="32"/>
      <c r="C172" s="10">
        <f>C151*0.935</f>
        <v>47.825006518825369</v>
      </c>
      <c r="D172" s="10"/>
      <c r="E172" s="10">
        <f>E151*$E$1</f>
        <v>6.9920261323580348</v>
      </c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1">
        <f>SUM(C172:Q172)</f>
        <v>54.817032651183403</v>
      </c>
    </row>
    <row r="173" spans="1:18" x14ac:dyDescent="0.3">
      <c r="A173" s="40" t="s">
        <v>23</v>
      </c>
      <c r="B173" s="32"/>
      <c r="C173" s="10">
        <f t="shared" ref="C173:C176" si="14">C152*0.935</f>
        <v>13.379616250000002</v>
      </c>
      <c r="D173" s="10"/>
      <c r="E173" s="10">
        <f>E152*$E$1</f>
        <v>6.7264836731517521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1">
        <f>SUM(C173:Q173)</f>
        <v>20.106099923151753</v>
      </c>
    </row>
    <row r="174" spans="1:18" x14ac:dyDescent="0.3">
      <c r="A174" s="32" t="s">
        <v>24</v>
      </c>
      <c r="B174" s="32"/>
      <c r="C174" s="10">
        <v>2928</v>
      </c>
      <c r="D174" s="10"/>
      <c r="E174" s="10">
        <f>E153*$E$1</f>
        <v>994.19145870697162</v>
      </c>
      <c r="F174" s="10"/>
      <c r="G174" s="10"/>
      <c r="H174" s="10"/>
      <c r="I174" s="10"/>
      <c r="J174" s="10"/>
      <c r="K174" s="10">
        <f>K153*$K$1</f>
        <v>17.30606682014588</v>
      </c>
      <c r="L174" s="10"/>
      <c r="M174" s="10"/>
      <c r="N174" s="10"/>
      <c r="O174" s="10"/>
      <c r="P174" s="10"/>
      <c r="Q174" s="10"/>
      <c r="R174" s="11">
        <f>SUM(C174:Q174)</f>
        <v>3939.4975255271174</v>
      </c>
    </row>
    <row r="175" spans="1:18" x14ac:dyDescent="0.3">
      <c r="A175" s="32" t="s">
        <v>25</v>
      </c>
      <c r="B175" s="32"/>
      <c r="C175" s="10">
        <f t="shared" si="14"/>
        <v>36.185519149999998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1">
        <f>SUM(C175:Q175)</f>
        <v>36.185519149999998</v>
      </c>
    </row>
    <row r="176" spans="1:18" x14ac:dyDescent="0.3">
      <c r="A176" s="40" t="s">
        <v>26</v>
      </c>
      <c r="B176" s="4" t="s">
        <v>27</v>
      </c>
      <c r="C176" s="10">
        <f t="shared" si="14"/>
        <v>27.115000000000002</v>
      </c>
      <c r="D176" s="10"/>
      <c r="E176" s="10">
        <f>E155*$E$1</f>
        <v>5.0500000000000007</v>
      </c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1">
        <f>SUM(C176:Q176)</f>
        <v>32.165000000000006</v>
      </c>
    </row>
    <row r="177" spans="1:18" ht="33.6" x14ac:dyDescent="0.3">
      <c r="A177" s="32"/>
      <c r="B177" s="6" t="s">
        <v>28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1"/>
    </row>
    <row r="178" spans="1:18" x14ac:dyDescent="0.3">
      <c r="A178" s="33" t="s">
        <v>38</v>
      </c>
      <c r="B178" s="34"/>
      <c r="C178" s="10">
        <f>SUM(C172:C177)</f>
        <v>3052.5051419188248</v>
      </c>
      <c r="D178" s="10"/>
      <c r="E178" s="10">
        <f>SUM(E172:E177)</f>
        <v>1012.9599685124814</v>
      </c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>
        <f>SUM(R172:R177)</f>
        <v>4082.7711772514526</v>
      </c>
    </row>
    <row r="179" spans="1:18" x14ac:dyDescent="0.3">
      <c r="A179" s="35" t="s">
        <v>30</v>
      </c>
      <c r="B179" s="36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0" spans="1:18" x14ac:dyDescent="0.3">
      <c r="A180" s="32" t="s">
        <v>31</v>
      </c>
      <c r="B180" s="32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9">
        <f>SUM(C180:Q180)</f>
        <v>0</v>
      </c>
    </row>
    <row r="181" spans="1:18" x14ac:dyDescent="0.3">
      <c r="A181" s="32" t="s">
        <v>32</v>
      </c>
      <c r="B181" s="32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9">
        <f>SUM(C181:Q181)</f>
        <v>0</v>
      </c>
    </row>
    <row r="182" spans="1:18" x14ac:dyDescent="0.3">
      <c r="A182" s="32" t="s">
        <v>33</v>
      </c>
      <c r="B182" s="32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9">
        <f>SUM(C182:Q182)</f>
        <v>0</v>
      </c>
    </row>
    <row r="183" spans="1:18" x14ac:dyDescent="0.3">
      <c r="A183" s="33" t="s">
        <v>38</v>
      </c>
      <c r="B183" s="34"/>
      <c r="C183" s="17">
        <f>SUM(C180:C182)</f>
        <v>0</v>
      </c>
      <c r="D183" s="17"/>
      <c r="E183" s="17"/>
      <c r="F183" s="17"/>
      <c r="G183" s="17"/>
      <c r="H183" s="17">
        <f>SUM(H180:H182)</f>
        <v>0</v>
      </c>
      <c r="I183" s="17">
        <f>SUM(I180:I182)</f>
        <v>0</v>
      </c>
      <c r="J183" s="17"/>
      <c r="K183" s="17"/>
      <c r="L183" s="17"/>
      <c r="M183" s="17"/>
      <c r="N183" s="17"/>
      <c r="O183" s="17"/>
      <c r="P183" s="17"/>
      <c r="Q183" s="17"/>
      <c r="R183" s="18">
        <f>SUM(R180:R182)</f>
        <v>0</v>
      </c>
    </row>
    <row r="184" spans="1:18" x14ac:dyDescent="0.3">
      <c r="A184" s="35" t="s">
        <v>39</v>
      </c>
      <c r="B184" s="36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</row>
    <row r="185" spans="1:18" x14ac:dyDescent="0.3">
      <c r="A185" s="30" t="s">
        <v>35</v>
      </c>
      <c r="B185" s="32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8"/>
    </row>
    <row r="186" spans="1:18" x14ac:dyDescent="0.3">
      <c r="A186" s="35" t="s">
        <v>40</v>
      </c>
      <c r="B186" s="36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</row>
    <row r="187" spans="1:18" x14ac:dyDescent="0.3">
      <c r="A187" s="30" t="s">
        <v>41</v>
      </c>
      <c r="B187" s="30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18"/>
    </row>
    <row r="188" spans="1:18" x14ac:dyDescent="0.3">
      <c r="A188" s="32" t="s">
        <v>42</v>
      </c>
      <c r="B188" s="32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18"/>
    </row>
    <row r="189" spans="1:18" x14ac:dyDescent="0.3">
      <c r="A189" s="32" t="s">
        <v>43</v>
      </c>
      <c r="B189" s="32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18"/>
    </row>
    <row r="190" spans="1:18" x14ac:dyDescent="0.3">
      <c r="A190" s="33" t="s">
        <v>36</v>
      </c>
      <c r="B190" s="34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1">
        <f>R183+R178</f>
        <v>4082.7711772514526</v>
      </c>
    </row>
    <row r="195" spans="1:18" x14ac:dyDescent="0.3">
      <c r="A195" s="49" t="s">
        <v>48</v>
      </c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</row>
    <row r="196" spans="1:18" x14ac:dyDescent="0.3">
      <c r="A196" s="77" t="s">
        <v>0</v>
      </c>
      <c r="B196" s="78"/>
      <c r="C196" s="83" t="s">
        <v>1</v>
      </c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5"/>
    </row>
    <row r="197" spans="1:18" x14ac:dyDescent="0.3">
      <c r="A197" s="79"/>
      <c r="B197" s="80"/>
      <c r="C197" s="86" t="s">
        <v>2</v>
      </c>
      <c r="D197" s="86" t="s">
        <v>3</v>
      </c>
      <c r="E197" s="83" t="s">
        <v>4</v>
      </c>
      <c r="F197" s="84"/>
      <c r="G197" s="84"/>
      <c r="H197" s="84"/>
      <c r="I197" s="84"/>
      <c r="J197" s="84"/>
      <c r="K197" s="84"/>
      <c r="L197" s="85"/>
      <c r="M197" s="83" t="s">
        <v>5</v>
      </c>
      <c r="N197" s="84"/>
      <c r="O197" s="84"/>
      <c r="P197" s="84"/>
      <c r="Q197" s="85"/>
      <c r="R197" s="86" t="s">
        <v>6</v>
      </c>
    </row>
    <row r="198" spans="1:18" ht="39.6" x14ac:dyDescent="0.3">
      <c r="A198" s="81"/>
      <c r="B198" s="82"/>
      <c r="C198" s="87"/>
      <c r="D198" s="87"/>
      <c r="E198" s="1" t="s">
        <v>7</v>
      </c>
      <c r="F198" s="1" t="s">
        <v>8</v>
      </c>
      <c r="G198" s="1" t="s">
        <v>9</v>
      </c>
      <c r="H198" s="1" t="s">
        <v>10</v>
      </c>
      <c r="I198" s="1" t="s">
        <v>11</v>
      </c>
      <c r="J198" s="1" t="s">
        <v>12</v>
      </c>
      <c r="K198" s="1" t="s">
        <v>13</v>
      </c>
      <c r="L198" s="1" t="s">
        <v>14</v>
      </c>
      <c r="M198" s="1" t="s">
        <v>15</v>
      </c>
      <c r="N198" s="1" t="s">
        <v>16</v>
      </c>
      <c r="O198" s="1" t="s">
        <v>17</v>
      </c>
      <c r="P198" s="1" t="s">
        <v>18</v>
      </c>
      <c r="Q198" s="1" t="s">
        <v>19</v>
      </c>
      <c r="R198" s="87"/>
    </row>
    <row r="199" spans="1:18" x14ac:dyDescent="0.3">
      <c r="A199" s="62" t="s">
        <v>20</v>
      </c>
      <c r="B199" s="63"/>
      <c r="C199" s="64" t="s">
        <v>21</v>
      </c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6"/>
    </row>
    <row r="200" spans="1:18" x14ac:dyDescent="0.3">
      <c r="A200" s="51" t="s">
        <v>22</v>
      </c>
      <c r="B200" s="67"/>
      <c r="C200" s="20">
        <v>85.713182917044691</v>
      </c>
      <c r="D200" s="21"/>
      <c r="E200" s="21">
        <v>66.204305568017304</v>
      </c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"/>
      <c r="Q200" s="2"/>
      <c r="R200" s="8">
        <f>SUM(C200:Q200)</f>
        <v>151.91748848506199</v>
      </c>
    </row>
    <row r="201" spans="1:18" x14ac:dyDescent="0.3">
      <c r="A201" s="68" t="s">
        <v>23</v>
      </c>
      <c r="B201" s="69"/>
      <c r="C201" s="20">
        <v>0</v>
      </c>
      <c r="D201" s="21"/>
      <c r="E201" s="21">
        <v>0</v>
      </c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"/>
      <c r="Q201" s="2"/>
      <c r="R201" s="8">
        <f t="shared" ref="R201:R203" si="15">SUM(C201:Q201)</f>
        <v>0</v>
      </c>
    </row>
    <row r="202" spans="1:18" x14ac:dyDescent="0.3">
      <c r="A202" s="51" t="s">
        <v>24</v>
      </c>
      <c r="B202" s="67"/>
      <c r="C202" s="20">
        <v>2922.5419437197961</v>
      </c>
      <c r="D202" s="21"/>
      <c r="E202" s="21">
        <v>5400.8302027083191</v>
      </c>
      <c r="F202" s="21"/>
      <c r="G202" s="21"/>
      <c r="H202" s="21"/>
      <c r="I202" s="21"/>
      <c r="J202" s="21"/>
      <c r="K202" s="21">
        <v>25</v>
      </c>
      <c r="L202" s="21"/>
      <c r="M202" s="21"/>
      <c r="N202" s="21"/>
      <c r="O202" s="21">
        <v>650</v>
      </c>
      <c r="P202" s="2"/>
      <c r="Q202" s="2"/>
      <c r="R202" s="8">
        <f t="shared" si="15"/>
        <v>8998.3721464281152</v>
      </c>
    </row>
    <row r="203" spans="1:18" x14ac:dyDescent="0.3">
      <c r="A203" s="51" t="s">
        <v>25</v>
      </c>
      <c r="B203" s="67"/>
      <c r="C203" s="20">
        <v>32.549999999999997</v>
      </c>
      <c r="D203" s="21"/>
      <c r="E203" s="21">
        <v>0</v>
      </c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"/>
      <c r="Q203" s="2"/>
      <c r="R203" s="8">
        <f t="shared" si="15"/>
        <v>32.549999999999997</v>
      </c>
    </row>
    <row r="204" spans="1:18" x14ac:dyDescent="0.3">
      <c r="A204" s="70" t="s">
        <v>26</v>
      </c>
      <c r="B204" s="4" t="s">
        <v>27</v>
      </c>
      <c r="C204" s="19">
        <v>25</v>
      </c>
      <c r="D204" s="21"/>
      <c r="E204" s="21">
        <v>15</v>
      </c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"/>
      <c r="Q204" s="2"/>
      <c r="R204" s="9">
        <f>SUM(C204:Q204)</f>
        <v>40</v>
      </c>
    </row>
    <row r="205" spans="1:18" ht="33.6" x14ac:dyDescent="0.3">
      <c r="A205" s="71"/>
      <c r="B205" s="6" t="s">
        <v>28</v>
      </c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"/>
      <c r="Q205" s="2"/>
      <c r="R205" s="5">
        <v>0</v>
      </c>
    </row>
    <row r="206" spans="1:18" x14ac:dyDescent="0.3">
      <c r="A206" s="53" t="s">
        <v>29</v>
      </c>
      <c r="B206" s="54"/>
      <c r="C206" s="8">
        <f>SUM(C200:C205)</f>
        <v>3065.8051266368411</v>
      </c>
      <c r="D206" s="3">
        <v>0</v>
      </c>
      <c r="E206" s="8">
        <f>SUM(E200:E205)</f>
        <v>5482.0345082763361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8">
        <f>SUM(K200:K205)</f>
        <v>25</v>
      </c>
      <c r="L206" s="3">
        <v>0</v>
      </c>
      <c r="M206" s="3">
        <v>0</v>
      </c>
      <c r="N206" s="3">
        <v>0</v>
      </c>
      <c r="O206" s="8">
        <f>SUM(O200:O205)</f>
        <v>650</v>
      </c>
      <c r="P206" s="3">
        <v>0</v>
      </c>
      <c r="Q206" s="3">
        <v>0</v>
      </c>
      <c r="R206" s="8">
        <f>SUM(C206:Q206)</f>
        <v>9222.8396349131763</v>
      </c>
    </row>
    <row r="207" spans="1:18" x14ac:dyDescent="0.3">
      <c r="A207" s="72" t="s">
        <v>30</v>
      </c>
      <c r="B207" s="73"/>
      <c r="C207" s="74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6"/>
    </row>
    <row r="208" spans="1:18" x14ac:dyDescent="0.3">
      <c r="A208" s="51" t="s">
        <v>31</v>
      </c>
      <c r="B208" s="5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9">
        <f>SUM(C208:Q208)</f>
        <v>0</v>
      </c>
    </row>
    <row r="209" spans="1:18" x14ac:dyDescent="0.3">
      <c r="A209" s="51" t="s">
        <v>32</v>
      </c>
      <c r="B209" s="5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9">
        <f>SUM(C209:Q209)</f>
        <v>0</v>
      </c>
    </row>
    <row r="210" spans="1:18" x14ac:dyDescent="0.3">
      <c r="A210" s="51" t="s">
        <v>33</v>
      </c>
      <c r="B210" s="5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9">
        <f>SUM(C210:Q210)</f>
        <v>0</v>
      </c>
    </row>
    <row r="211" spans="1:18" x14ac:dyDescent="0.3">
      <c r="A211" s="53" t="s">
        <v>29</v>
      </c>
      <c r="B211" s="54"/>
      <c r="C211" s="3">
        <f>C208+C209+C210</f>
        <v>0</v>
      </c>
      <c r="D211" s="3">
        <f t="shared" ref="D211:P211" si="16">D208+D209+D210</f>
        <v>0</v>
      </c>
      <c r="E211" s="3">
        <f t="shared" si="16"/>
        <v>0</v>
      </c>
      <c r="F211" s="3">
        <f t="shared" si="16"/>
        <v>0</v>
      </c>
      <c r="G211" s="3">
        <f t="shared" si="16"/>
        <v>0</v>
      </c>
      <c r="H211" s="3">
        <f t="shared" si="16"/>
        <v>0</v>
      </c>
      <c r="I211" s="3">
        <f t="shared" si="16"/>
        <v>0</v>
      </c>
      <c r="J211" s="3">
        <f t="shared" si="16"/>
        <v>0</v>
      </c>
      <c r="K211" s="3">
        <f t="shared" si="16"/>
        <v>0</v>
      </c>
      <c r="L211" s="3">
        <f t="shared" si="16"/>
        <v>0</v>
      </c>
      <c r="M211" s="3">
        <f t="shared" si="16"/>
        <v>0</v>
      </c>
      <c r="N211" s="3">
        <f t="shared" si="16"/>
        <v>0</v>
      </c>
      <c r="O211" s="3">
        <f t="shared" si="16"/>
        <v>0</v>
      </c>
      <c r="P211" s="3">
        <f t="shared" si="16"/>
        <v>0</v>
      </c>
      <c r="Q211" s="3">
        <f>Q208+Q209+Q210</f>
        <v>0</v>
      </c>
      <c r="R211" s="8">
        <f>SUM(C211:Q211)</f>
        <v>0</v>
      </c>
    </row>
    <row r="212" spans="1:18" x14ac:dyDescent="0.3">
      <c r="A212" s="55" t="s">
        <v>34</v>
      </c>
      <c r="B212" s="56"/>
      <c r="C212" s="57">
        <v>1</v>
      </c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9"/>
    </row>
    <row r="213" spans="1:18" x14ac:dyDescent="0.3">
      <c r="A213" s="60" t="s">
        <v>35</v>
      </c>
      <c r="B213" s="61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9">
        <f>SUM(C213:Q213)</f>
        <v>0</v>
      </c>
    </row>
    <row r="214" spans="1:18" x14ac:dyDescent="0.3">
      <c r="A214" s="53" t="s">
        <v>36</v>
      </c>
      <c r="B214" s="54"/>
      <c r="C214" s="12">
        <f>C211+C206+C213</f>
        <v>3065.8051266368411</v>
      </c>
      <c r="D214" s="12">
        <f t="shared" ref="D214:Q214" si="17">D211+D206+D213</f>
        <v>0</v>
      </c>
      <c r="E214" s="12">
        <f t="shared" si="17"/>
        <v>5482.0345082763361</v>
      </c>
      <c r="F214" s="12">
        <f t="shared" si="17"/>
        <v>0</v>
      </c>
      <c r="G214" s="12">
        <f t="shared" si="17"/>
        <v>0</v>
      </c>
      <c r="H214" s="12">
        <f t="shared" si="17"/>
        <v>0</v>
      </c>
      <c r="I214" s="12">
        <f t="shared" si="17"/>
        <v>0</v>
      </c>
      <c r="J214" s="12">
        <f t="shared" si="17"/>
        <v>0</v>
      </c>
      <c r="K214" s="12">
        <f t="shared" si="17"/>
        <v>25</v>
      </c>
      <c r="L214" s="12">
        <f t="shared" si="17"/>
        <v>0</v>
      </c>
      <c r="M214" s="12">
        <f t="shared" si="17"/>
        <v>0</v>
      </c>
      <c r="N214" s="12">
        <f t="shared" si="17"/>
        <v>0</v>
      </c>
      <c r="O214" s="12">
        <f t="shared" si="17"/>
        <v>650</v>
      </c>
      <c r="P214" s="12">
        <f t="shared" si="17"/>
        <v>0</v>
      </c>
      <c r="Q214" s="12">
        <f t="shared" si="17"/>
        <v>0</v>
      </c>
      <c r="R214" s="12">
        <f>SUM(C214:Q214)</f>
        <v>9222.8396349131763</v>
      </c>
    </row>
    <row r="217" spans="1:18" x14ac:dyDescent="0.3">
      <c r="A217" s="46" t="s">
        <v>0</v>
      </c>
      <c r="B217" s="47"/>
      <c r="C217" s="46" t="s">
        <v>37</v>
      </c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</row>
    <row r="218" spans="1:18" x14ac:dyDescent="0.3">
      <c r="A218" s="46"/>
      <c r="B218" s="47"/>
      <c r="C218" s="46" t="s">
        <v>2</v>
      </c>
      <c r="D218" s="46" t="s">
        <v>3</v>
      </c>
      <c r="E218" s="46" t="s">
        <v>4</v>
      </c>
      <c r="F218" s="46"/>
      <c r="G218" s="46"/>
      <c r="H218" s="46"/>
      <c r="I218" s="46"/>
      <c r="J218" s="46"/>
      <c r="K218" s="46"/>
      <c r="L218" s="46"/>
      <c r="M218" s="46" t="s">
        <v>5</v>
      </c>
      <c r="N218" s="46"/>
      <c r="O218" s="46"/>
      <c r="P218" s="46"/>
      <c r="Q218" s="46"/>
      <c r="R218" s="46" t="s">
        <v>6</v>
      </c>
    </row>
    <row r="219" spans="1:18" ht="39.6" x14ac:dyDescent="0.3">
      <c r="A219" s="46"/>
      <c r="B219" s="47"/>
      <c r="C219" s="46"/>
      <c r="D219" s="46"/>
      <c r="E219" s="1" t="s">
        <v>7</v>
      </c>
      <c r="F219" s="1" t="s">
        <v>8</v>
      </c>
      <c r="G219" s="1" t="s">
        <v>9</v>
      </c>
      <c r="H219" s="1" t="s">
        <v>10</v>
      </c>
      <c r="I219" s="1" t="s">
        <v>11</v>
      </c>
      <c r="J219" s="1" t="s">
        <v>12</v>
      </c>
      <c r="K219" s="1" t="s">
        <v>13</v>
      </c>
      <c r="L219" s="1" t="s">
        <v>14</v>
      </c>
      <c r="M219" s="1" t="s">
        <v>15</v>
      </c>
      <c r="N219" s="1" t="s">
        <v>16</v>
      </c>
      <c r="O219" s="1" t="s">
        <v>17</v>
      </c>
      <c r="P219" s="1" t="s">
        <v>18</v>
      </c>
      <c r="Q219" s="1" t="s">
        <v>19</v>
      </c>
      <c r="R219" s="46"/>
    </row>
    <row r="220" spans="1:18" x14ac:dyDescent="0.3">
      <c r="A220" s="38" t="s">
        <v>20</v>
      </c>
      <c r="B220" s="36"/>
      <c r="C220" s="39" t="s">
        <v>21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</row>
    <row r="221" spans="1:18" x14ac:dyDescent="0.3">
      <c r="A221" s="32" t="s">
        <v>22</v>
      </c>
      <c r="B221" s="32"/>
      <c r="C221" s="10">
        <f>C200*0.94</f>
        <v>80.570391942021999</v>
      </c>
      <c r="D221" s="10"/>
      <c r="E221" s="10">
        <f>E200*$E$1</f>
        <v>13.373269724739496</v>
      </c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1">
        <f>SUM(C221:Q221)</f>
        <v>93.9436616667615</v>
      </c>
    </row>
    <row r="222" spans="1:18" x14ac:dyDescent="0.3">
      <c r="A222" s="40" t="s">
        <v>23</v>
      </c>
      <c r="B222" s="32"/>
      <c r="C222" s="10">
        <f t="shared" ref="C222:C225" si="18">C201*0.94</f>
        <v>0</v>
      </c>
      <c r="D222" s="10"/>
      <c r="E222" s="10">
        <f>E201*$E$1</f>
        <v>0</v>
      </c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1">
        <f>SUM(C222:Q222)</f>
        <v>0</v>
      </c>
    </row>
    <row r="223" spans="1:18" x14ac:dyDescent="0.3">
      <c r="A223" s="32" t="s">
        <v>24</v>
      </c>
      <c r="B223" s="32"/>
      <c r="C223" s="10">
        <f t="shared" si="18"/>
        <v>2747.1894270966081</v>
      </c>
      <c r="D223" s="10"/>
      <c r="E223" s="10">
        <f>E202*$E$1</f>
        <v>1090.9677009470806</v>
      </c>
      <c r="F223" s="10"/>
      <c r="G223" s="10"/>
      <c r="H223" s="10"/>
      <c r="I223" s="10"/>
      <c r="J223" s="10"/>
      <c r="K223" s="10">
        <f>K202*$K$1</f>
        <v>8.85</v>
      </c>
      <c r="L223" s="10"/>
      <c r="M223" s="10"/>
      <c r="N223" s="10"/>
      <c r="O223" s="10"/>
      <c r="P223" s="10"/>
      <c r="Q223" s="10"/>
      <c r="R223" s="11">
        <f>SUM(C223:Q223)</f>
        <v>3847.0071280436887</v>
      </c>
    </row>
    <row r="224" spans="1:18" x14ac:dyDescent="0.3">
      <c r="A224" s="32" t="s">
        <v>25</v>
      </c>
      <c r="B224" s="32"/>
      <c r="C224" s="10">
        <f t="shared" si="18"/>
        <v>30.596999999999994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>
        <f>SUM(C224:Q224)</f>
        <v>30.596999999999994</v>
      </c>
    </row>
    <row r="225" spans="1:18" x14ac:dyDescent="0.3">
      <c r="A225" s="40" t="s">
        <v>26</v>
      </c>
      <c r="B225" s="4" t="s">
        <v>27</v>
      </c>
      <c r="C225" s="10">
        <f t="shared" si="18"/>
        <v>23.5</v>
      </c>
      <c r="D225" s="10"/>
      <c r="E225" s="10">
        <f>E204*$E$1</f>
        <v>3.0300000000000002</v>
      </c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>
        <f>SUM(C225:Q225)</f>
        <v>26.53</v>
      </c>
    </row>
    <row r="226" spans="1:18" ht="33.6" x14ac:dyDescent="0.3">
      <c r="A226" s="32"/>
      <c r="B226" s="6" t="s">
        <v>28</v>
      </c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1"/>
    </row>
    <row r="227" spans="1:18" x14ac:dyDescent="0.3">
      <c r="A227" s="33" t="s">
        <v>38</v>
      </c>
      <c r="B227" s="34"/>
      <c r="C227" s="10">
        <f>SUM(C221:C226)</f>
        <v>2881.8568190386304</v>
      </c>
      <c r="D227" s="10"/>
      <c r="E227" s="10">
        <f>SUM(E221:E226)</f>
        <v>1107.37097067182</v>
      </c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>
        <f>SUM(R221:R226)</f>
        <v>3998.0777897104508</v>
      </c>
    </row>
    <row r="228" spans="1:18" x14ac:dyDescent="0.3">
      <c r="A228" s="35" t="s">
        <v>30</v>
      </c>
      <c r="B228" s="36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</row>
    <row r="229" spans="1:18" x14ac:dyDescent="0.3">
      <c r="A229" s="32" t="s">
        <v>31</v>
      </c>
      <c r="B229" s="32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9">
        <f>SUM(C229:Q229)</f>
        <v>0</v>
      </c>
    </row>
    <row r="230" spans="1:18" x14ac:dyDescent="0.3">
      <c r="A230" s="32" t="s">
        <v>32</v>
      </c>
      <c r="B230" s="32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9">
        <f>SUM(C230:Q230)</f>
        <v>0</v>
      </c>
    </row>
    <row r="231" spans="1:18" x14ac:dyDescent="0.3">
      <c r="A231" s="32" t="s">
        <v>33</v>
      </c>
      <c r="B231" s="32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9">
        <f>SUM(C231:Q231)</f>
        <v>0</v>
      </c>
    </row>
    <row r="232" spans="1:18" x14ac:dyDescent="0.3">
      <c r="A232" s="33" t="s">
        <v>38</v>
      </c>
      <c r="B232" s="34"/>
      <c r="C232" s="17">
        <f>SUM(C229:C231)</f>
        <v>0</v>
      </c>
      <c r="D232" s="17"/>
      <c r="E232" s="17"/>
      <c r="F232" s="17"/>
      <c r="G232" s="17"/>
      <c r="H232" s="17">
        <f>SUM(H229:H231)</f>
        <v>0</v>
      </c>
      <c r="I232" s="17">
        <f>SUM(I229:I231)</f>
        <v>0</v>
      </c>
      <c r="J232" s="17"/>
      <c r="K232" s="17"/>
      <c r="L232" s="17"/>
      <c r="M232" s="17"/>
      <c r="N232" s="17"/>
      <c r="O232" s="17"/>
      <c r="P232" s="17"/>
      <c r="Q232" s="17"/>
      <c r="R232" s="18">
        <f>SUM(R229:R231)</f>
        <v>0</v>
      </c>
    </row>
    <row r="233" spans="1:18" x14ac:dyDescent="0.3">
      <c r="A233" s="35" t="s">
        <v>39</v>
      </c>
      <c r="B233" s="36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</row>
    <row r="234" spans="1:18" x14ac:dyDescent="0.3">
      <c r="A234" s="30" t="s">
        <v>35</v>
      </c>
      <c r="B234" s="32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8"/>
    </row>
    <row r="235" spans="1:18" x14ac:dyDescent="0.3">
      <c r="A235" s="35" t="s">
        <v>40</v>
      </c>
      <c r="B235" s="36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</row>
    <row r="236" spans="1:18" x14ac:dyDescent="0.3">
      <c r="A236" s="30" t="s">
        <v>41</v>
      </c>
      <c r="B236" s="30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18"/>
    </row>
    <row r="237" spans="1:18" x14ac:dyDescent="0.3">
      <c r="A237" s="32" t="s">
        <v>42</v>
      </c>
      <c r="B237" s="32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18"/>
    </row>
    <row r="238" spans="1:18" x14ac:dyDescent="0.3">
      <c r="A238" s="32" t="s">
        <v>43</v>
      </c>
      <c r="B238" s="32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18"/>
    </row>
    <row r="239" spans="1:18" x14ac:dyDescent="0.3">
      <c r="A239" s="33" t="s">
        <v>36</v>
      </c>
      <c r="B239" s="34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1">
        <f>R232+R227</f>
        <v>3998.0777897104508</v>
      </c>
    </row>
    <row r="243" spans="1:18" x14ac:dyDescent="0.3">
      <c r="A243" s="49" t="s">
        <v>49</v>
      </c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</row>
    <row r="244" spans="1:18" x14ac:dyDescent="0.3">
      <c r="A244" s="77" t="s">
        <v>0</v>
      </c>
      <c r="B244" s="78"/>
      <c r="C244" s="83" t="s">
        <v>1</v>
      </c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5"/>
    </row>
    <row r="245" spans="1:18" x14ac:dyDescent="0.3">
      <c r="A245" s="79"/>
      <c r="B245" s="80"/>
      <c r="C245" s="86" t="s">
        <v>2</v>
      </c>
      <c r="D245" s="86" t="s">
        <v>3</v>
      </c>
      <c r="E245" s="83" t="s">
        <v>4</v>
      </c>
      <c r="F245" s="84"/>
      <c r="G245" s="84"/>
      <c r="H245" s="84"/>
      <c r="I245" s="84"/>
      <c r="J245" s="84"/>
      <c r="K245" s="84"/>
      <c r="L245" s="85"/>
      <c r="M245" s="83" t="s">
        <v>5</v>
      </c>
      <c r="N245" s="84"/>
      <c r="O245" s="84"/>
      <c r="P245" s="84"/>
      <c r="Q245" s="85"/>
      <c r="R245" s="86" t="s">
        <v>6</v>
      </c>
    </row>
    <row r="246" spans="1:18" ht="39.6" x14ac:dyDescent="0.3">
      <c r="A246" s="81"/>
      <c r="B246" s="82"/>
      <c r="C246" s="87"/>
      <c r="D246" s="87"/>
      <c r="E246" s="1" t="s">
        <v>7</v>
      </c>
      <c r="F246" s="1" t="s">
        <v>8</v>
      </c>
      <c r="G246" s="1" t="s">
        <v>9</v>
      </c>
      <c r="H246" s="1" t="s">
        <v>10</v>
      </c>
      <c r="I246" s="1" t="s">
        <v>11</v>
      </c>
      <c r="J246" s="1" t="s">
        <v>12</v>
      </c>
      <c r="K246" s="1" t="s">
        <v>13</v>
      </c>
      <c r="L246" s="1" t="s">
        <v>14</v>
      </c>
      <c r="M246" s="1" t="s">
        <v>15</v>
      </c>
      <c r="N246" s="1" t="s">
        <v>16</v>
      </c>
      <c r="O246" s="1" t="s">
        <v>17</v>
      </c>
      <c r="P246" s="1" t="s">
        <v>18</v>
      </c>
      <c r="Q246" s="1" t="s">
        <v>19</v>
      </c>
      <c r="R246" s="87"/>
    </row>
    <row r="247" spans="1:18" x14ac:dyDescent="0.3">
      <c r="A247" s="62" t="s">
        <v>20</v>
      </c>
      <c r="B247" s="63"/>
      <c r="C247" s="64" t="s">
        <v>21</v>
      </c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6"/>
    </row>
    <row r="248" spans="1:18" x14ac:dyDescent="0.3">
      <c r="A248" s="51" t="s">
        <v>22</v>
      </c>
      <c r="B248" s="67"/>
      <c r="C248" s="20">
        <v>20.881160000000001</v>
      </c>
      <c r="D248" s="21"/>
      <c r="E248" s="21">
        <v>131.82661729644599</v>
      </c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"/>
      <c r="Q248" s="2"/>
      <c r="R248" s="8">
        <f>SUM(C248:Q248)</f>
        <v>152.70777729644598</v>
      </c>
    </row>
    <row r="249" spans="1:18" x14ac:dyDescent="0.3">
      <c r="A249" s="68" t="s">
        <v>23</v>
      </c>
      <c r="B249" s="69"/>
      <c r="C249" s="20">
        <v>0</v>
      </c>
      <c r="D249" s="21"/>
      <c r="E249" s="21">
        <v>0</v>
      </c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"/>
      <c r="Q249" s="2"/>
      <c r="R249" s="8">
        <f t="shared" ref="R249:R251" si="19">SUM(C249:Q249)</f>
        <v>0</v>
      </c>
    </row>
    <row r="250" spans="1:18" x14ac:dyDescent="0.3">
      <c r="A250" s="51" t="s">
        <v>24</v>
      </c>
      <c r="B250" s="67"/>
      <c r="C250" s="20">
        <v>1929.9975958134892</v>
      </c>
      <c r="D250" s="21"/>
      <c r="E250" s="21">
        <v>3810.8704833405304</v>
      </c>
      <c r="F250" s="21"/>
      <c r="G250" s="21"/>
      <c r="H250" s="21"/>
      <c r="I250" s="21"/>
      <c r="J250" s="21"/>
      <c r="K250" s="21">
        <v>18</v>
      </c>
      <c r="L250" s="21"/>
      <c r="M250" s="21"/>
      <c r="N250" s="21"/>
      <c r="O250" s="21">
        <v>464</v>
      </c>
      <c r="P250" s="2"/>
      <c r="Q250" s="2"/>
      <c r="R250" s="8">
        <f t="shared" si="19"/>
        <v>6222.8680791540191</v>
      </c>
    </row>
    <row r="251" spans="1:18" x14ac:dyDescent="0.3">
      <c r="A251" s="51" t="s">
        <v>25</v>
      </c>
      <c r="B251" s="67"/>
      <c r="C251" s="20">
        <v>27</v>
      </c>
      <c r="D251" s="21"/>
      <c r="E251" s="21">
        <v>0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"/>
      <c r="Q251" s="2"/>
      <c r="R251" s="8">
        <f t="shared" si="19"/>
        <v>27</v>
      </c>
    </row>
    <row r="252" spans="1:18" x14ac:dyDescent="0.3">
      <c r="A252" s="70" t="s">
        <v>26</v>
      </c>
      <c r="B252" s="4" t="s">
        <v>27</v>
      </c>
      <c r="C252" s="19">
        <v>35</v>
      </c>
      <c r="D252" s="21"/>
      <c r="E252" s="21">
        <v>40</v>
      </c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"/>
      <c r="Q252" s="2"/>
      <c r="R252" s="9">
        <f>SUM(C252:Q252)</f>
        <v>75</v>
      </c>
    </row>
    <row r="253" spans="1:18" ht="33.6" x14ac:dyDescent="0.3">
      <c r="A253" s="71"/>
      <c r="B253" s="6" t="s">
        <v>28</v>
      </c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"/>
      <c r="Q253" s="2"/>
      <c r="R253" s="5">
        <v>0</v>
      </c>
    </row>
    <row r="254" spans="1:18" x14ac:dyDescent="0.3">
      <c r="A254" s="53" t="s">
        <v>29</v>
      </c>
      <c r="B254" s="54"/>
      <c r="C254" s="8">
        <f>SUM(C248:C253)</f>
        <v>2012.8787558134891</v>
      </c>
      <c r="D254" s="3">
        <v>0</v>
      </c>
      <c r="E254" s="8">
        <f>SUM(E248:E253)</f>
        <v>3982.6971006369763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8">
        <f>SUM(K248:K253)</f>
        <v>18</v>
      </c>
      <c r="L254" s="3">
        <v>0</v>
      </c>
      <c r="M254" s="3">
        <v>0</v>
      </c>
      <c r="N254" s="3">
        <v>0</v>
      </c>
      <c r="O254" s="8">
        <f>SUM(O248:O253)</f>
        <v>464</v>
      </c>
      <c r="P254" s="3">
        <v>0</v>
      </c>
      <c r="Q254" s="3">
        <v>0</v>
      </c>
      <c r="R254" s="8">
        <f>SUM(C254:Q254)</f>
        <v>6477.5758564504649</v>
      </c>
    </row>
    <row r="255" spans="1:18" x14ac:dyDescent="0.3">
      <c r="A255" s="72" t="s">
        <v>30</v>
      </c>
      <c r="B255" s="73"/>
      <c r="C255" s="74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6"/>
    </row>
    <row r="256" spans="1:18" x14ac:dyDescent="0.3">
      <c r="A256" s="51" t="s">
        <v>31</v>
      </c>
      <c r="B256" s="5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9">
        <f>SUM(C256:Q256)</f>
        <v>0</v>
      </c>
    </row>
    <row r="257" spans="1:18" x14ac:dyDescent="0.3">
      <c r="A257" s="51" t="s">
        <v>32</v>
      </c>
      <c r="B257" s="5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9">
        <f>SUM(C257:Q257)</f>
        <v>0</v>
      </c>
    </row>
    <row r="258" spans="1:18" x14ac:dyDescent="0.3">
      <c r="A258" s="51" t="s">
        <v>33</v>
      </c>
      <c r="B258" s="5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9">
        <f>SUM(C258:Q258)</f>
        <v>0</v>
      </c>
    </row>
    <row r="259" spans="1:18" x14ac:dyDescent="0.3">
      <c r="A259" s="53" t="s">
        <v>29</v>
      </c>
      <c r="B259" s="54"/>
      <c r="C259" s="3">
        <f>C256+C257+C258</f>
        <v>0</v>
      </c>
      <c r="D259" s="3">
        <f t="shared" ref="D259:P259" si="20">D256+D257+D258</f>
        <v>0</v>
      </c>
      <c r="E259" s="3">
        <f t="shared" si="20"/>
        <v>0</v>
      </c>
      <c r="F259" s="3">
        <f t="shared" si="20"/>
        <v>0</v>
      </c>
      <c r="G259" s="3">
        <f t="shared" si="20"/>
        <v>0</v>
      </c>
      <c r="H259" s="3">
        <f t="shared" si="20"/>
        <v>0</v>
      </c>
      <c r="I259" s="3">
        <f t="shared" si="20"/>
        <v>0</v>
      </c>
      <c r="J259" s="3">
        <f t="shared" si="20"/>
        <v>0</v>
      </c>
      <c r="K259" s="3">
        <f t="shared" si="20"/>
        <v>0</v>
      </c>
      <c r="L259" s="3">
        <f t="shared" si="20"/>
        <v>0</v>
      </c>
      <c r="M259" s="3">
        <f t="shared" si="20"/>
        <v>0</v>
      </c>
      <c r="N259" s="3">
        <f t="shared" si="20"/>
        <v>0</v>
      </c>
      <c r="O259" s="3">
        <f t="shared" si="20"/>
        <v>0</v>
      </c>
      <c r="P259" s="3">
        <f t="shared" si="20"/>
        <v>0</v>
      </c>
      <c r="Q259" s="3">
        <f>Q256+Q257+Q258</f>
        <v>0</v>
      </c>
      <c r="R259" s="8">
        <f>SUM(C259:Q259)</f>
        <v>0</v>
      </c>
    </row>
    <row r="260" spans="1:18" x14ac:dyDescent="0.3">
      <c r="A260" s="55" t="s">
        <v>34</v>
      </c>
      <c r="B260" s="56"/>
      <c r="C260" s="57">
        <v>1</v>
      </c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9"/>
    </row>
    <row r="261" spans="1:18" x14ac:dyDescent="0.3">
      <c r="A261" s="60" t="s">
        <v>35</v>
      </c>
      <c r="B261" s="61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9">
        <f>SUM(C261:Q261)</f>
        <v>0</v>
      </c>
    </row>
    <row r="262" spans="1:18" x14ac:dyDescent="0.3">
      <c r="A262" s="53" t="s">
        <v>36</v>
      </c>
      <c r="B262" s="54"/>
      <c r="C262" s="12">
        <f>C259+C254+C261</f>
        <v>2012.8787558134891</v>
      </c>
      <c r="D262" s="12">
        <f t="shared" ref="D262:Q262" si="21">D259+D254+D261</f>
        <v>0</v>
      </c>
      <c r="E262" s="12">
        <f t="shared" si="21"/>
        <v>3982.6971006369763</v>
      </c>
      <c r="F262" s="12">
        <f t="shared" si="21"/>
        <v>0</v>
      </c>
      <c r="G262" s="12">
        <f t="shared" si="21"/>
        <v>0</v>
      </c>
      <c r="H262" s="12">
        <f t="shared" si="21"/>
        <v>0</v>
      </c>
      <c r="I262" s="12">
        <f t="shared" si="21"/>
        <v>0</v>
      </c>
      <c r="J262" s="12">
        <f t="shared" si="21"/>
        <v>0</v>
      </c>
      <c r="K262" s="12">
        <f t="shared" si="21"/>
        <v>18</v>
      </c>
      <c r="L262" s="12">
        <f t="shared" si="21"/>
        <v>0</v>
      </c>
      <c r="M262" s="12">
        <f t="shared" si="21"/>
        <v>0</v>
      </c>
      <c r="N262" s="12">
        <f t="shared" si="21"/>
        <v>0</v>
      </c>
      <c r="O262" s="12">
        <f t="shared" si="21"/>
        <v>464</v>
      </c>
      <c r="P262" s="12">
        <f t="shared" si="21"/>
        <v>0</v>
      </c>
      <c r="Q262" s="12">
        <f t="shared" si="21"/>
        <v>0</v>
      </c>
      <c r="R262" s="12">
        <f>SUM(C262:Q262)</f>
        <v>6477.5758564504649</v>
      </c>
    </row>
    <row r="265" spans="1:18" x14ac:dyDescent="0.3">
      <c r="A265" s="46" t="s">
        <v>0</v>
      </c>
      <c r="B265" s="47"/>
      <c r="C265" s="46" t="s">
        <v>37</v>
      </c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</row>
    <row r="266" spans="1:18" x14ac:dyDescent="0.3">
      <c r="A266" s="46"/>
      <c r="B266" s="47"/>
      <c r="C266" s="46" t="s">
        <v>2</v>
      </c>
      <c r="D266" s="46" t="s">
        <v>3</v>
      </c>
      <c r="E266" s="46" t="s">
        <v>4</v>
      </c>
      <c r="F266" s="46"/>
      <c r="G266" s="46"/>
      <c r="H266" s="46"/>
      <c r="I266" s="46"/>
      <c r="J266" s="46"/>
      <c r="K266" s="46"/>
      <c r="L266" s="46"/>
      <c r="M266" s="46" t="s">
        <v>5</v>
      </c>
      <c r="N266" s="46"/>
      <c r="O266" s="46"/>
      <c r="P266" s="46"/>
      <c r="Q266" s="46"/>
      <c r="R266" s="46" t="s">
        <v>6</v>
      </c>
    </row>
    <row r="267" spans="1:18" ht="39.6" x14ac:dyDescent="0.3">
      <c r="A267" s="46"/>
      <c r="B267" s="47"/>
      <c r="C267" s="46"/>
      <c r="D267" s="46"/>
      <c r="E267" s="1" t="s">
        <v>7</v>
      </c>
      <c r="F267" s="1" t="s">
        <v>8</v>
      </c>
      <c r="G267" s="1" t="s">
        <v>9</v>
      </c>
      <c r="H267" s="1" t="s">
        <v>10</v>
      </c>
      <c r="I267" s="1" t="s">
        <v>11</v>
      </c>
      <c r="J267" s="1" t="s">
        <v>12</v>
      </c>
      <c r="K267" s="1" t="s">
        <v>13</v>
      </c>
      <c r="L267" s="1" t="s">
        <v>14</v>
      </c>
      <c r="M267" s="1" t="s">
        <v>15</v>
      </c>
      <c r="N267" s="1" t="s">
        <v>16</v>
      </c>
      <c r="O267" s="1" t="s">
        <v>17</v>
      </c>
      <c r="P267" s="1" t="s">
        <v>18</v>
      </c>
      <c r="Q267" s="1" t="s">
        <v>19</v>
      </c>
      <c r="R267" s="46"/>
    </row>
    <row r="268" spans="1:18" x14ac:dyDescent="0.3">
      <c r="A268" s="38" t="s">
        <v>20</v>
      </c>
      <c r="B268" s="36"/>
      <c r="C268" s="39" t="s">
        <v>21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1:18" x14ac:dyDescent="0.3">
      <c r="A269" s="32" t="s">
        <v>22</v>
      </c>
      <c r="B269" s="32"/>
      <c r="C269" s="10">
        <f>C248*0.94</f>
        <v>19.628290400000001</v>
      </c>
      <c r="D269" s="10"/>
      <c r="E269" s="10">
        <f>E248*$E$1</f>
        <v>26.628976693882091</v>
      </c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1">
        <f>SUM(C269:Q269)</f>
        <v>46.257267093882092</v>
      </c>
    </row>
    <row r="270" spans="1:18" x14ac:dyDescent="0.3">
      <c r="A270" s="40" t="s">
        <v>23</v>
      </c>
      <c r="B270" s="32"/>
      <c r="C270" s="10">
        <f t="shared" ref="C270:C273" si="22">C249*0.94</f>
        <v>0</v>
      </c>
      <c r="D270" s="10"/>
      <c r="E270" s="10">
        <f>E249*$E$1</f>
        <v>0</v>
      </c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1">
        <f>SUM(C270:Q270)</f>
        <v>0</v>
      </c>
    </row>
    <row r="271" spans="1:18" x14ac:dyDescent="0.3">
      <c r="A271" s="32" t="s">
        <v>24</v>
      </c>
      <c r="B271" s="32"/>
      <c r="C271" s="10">
        <f t="shared" si="22"/>
        <v>1814.1977400646797</v>
      </c>
      <c r="D271" s="10"/>
      <c r="E271" s="10">
        <f>E250*$E$1</f>
        <v>769.79583763478718</v>
      </c>
      <c r="F271" s="10"/>
      <c r="G271" s="10"/>
      <c r="H271" s="10"/>
      <c r="I271" s="10"/>
      <c r="J271" s="10"/>
      <c r="K271" s="10">
        <f>K250*$K$1</f>
        <v>6.3719999999999999</v>
      </c>
      <c r="L271" s="10"/>
      <c r="M271" s="10"/>
      <c r="N271" s="10"/>
      <c r="O271" s="10"/>
      <c r="P271" s="10"/>
      <c r="Q271" s="10"/>
      <c r="R271" s="11">
        <f>SUM(C271:Q271)</f>
        <v>2590.3655776994669</v>
      </c>
    </row>
    <row r="272" spans="1:18" x14ac:dyDescent="0.3">
      <c r="A272" s="32" t="s">
        <v>25</v>
      </c>
      <c r="B272" s="32"/>
      <c r="C272" s="10">
        <f t="shared" si="22"/>
        <v>25.38</v>
      </c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1">
        <f>SUM(C272:Q272)</f>
        <v>25.38</v>
      </c>
    </row>
    <row r="273" spans="1:18" x14ac:dyDescent="0.3">
      <c r="A273" s="40" t="s">
        <v>26</v>
      </c>
      <c r="B273" s="4" t="s">
        <v>27</v>
      </c>
      <c r="C273" s="10">
        <f t="shared" si="22"/>
        <v>32.9</v>
      </c>
      <c r="D273" s="10"/>
      <c r="E273" s="10">
        <f>E252*$E$1</f>
        <v>8.08</v>
      </c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1">
        <f>SUM(C273:Q273)</f>
        <v>40.98</v>
      </c>
    </row>
    <row r="274" spans="1:18" ht="33.6" x14ac:dyDescent="0.3">
      <c r="A274" s="32"/>
      <c r="B274" s="6" t="s">
        <v>28</v>
      </c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1"/>
    </row>
    <row r="275" spans="1:18" x14ac:dyDescent="0.3">
      <c r="A275" s="33" t="s">
        <v>38</v>
      </c>
      <c r="B275" s="34"/>
      <c r="C275" s="10">
        <f>SUM(C269:C274)</f>
        <v>1892.1060304646799</v>
      </c>
      <c r="D275" s="10"/>
      <c r="E275" s="10">
        <f>SUM(E269:E274)</f>
        <v>804.50481432866934</v>
      </c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>
        <f>SUM(R269:R274)</f>
        <v>2702.9828447933492</v>
      </c>
    </row>
    <row r="276" spans="1:18" x14ac:dyDescent="0.3">
      <c r="A276" s="35" t="s">
        <v>30</v>
      </c>
      <c r="B276" s="36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</row>
    <row r="277" spans="1:18" x14ac:dyDescent="0.3">
      <c r="A277" s="32" t="s">
        <v>31</v>
      </c>
      <c r="B277" s="32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9">
        <f>SUM(C277:Q277)</f>
        <v>0</v>
      </c>
    </row>
    <row r="278" spans="1:18" x14ac:dyDescent="0.3">
      <c r="A278" s="32" t="s">
        <v>32</v>
      </c>
      <c r="B278" s="32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9">
        <f>SUM(C278:Q278)</f>
        <v>0</v>
      </c>
    </row>
    <row r="279" spans="1:18" x14ac:dyDescent="0.3">
      <c r="A279" s="32" t="s">
        <v>33</v>
      </c>
      <c r="B279" s="32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9">
        <f>SUM(C279:Q279)</f>
        <v>0</v>
      </c>
    </row>
    <row r="280" spans="1:18" x14ac:dyDescent="0.3">
      <c r="A280" s="33" t="s">
        <v>38</v>
      </c>
      <c r="B280" s="34"/>
      <c r="C280" s="17">
        <f>SUM(C277:C279)</f>
        <v>0</v>
      </c>
      <c r="D280" s="17"/>
      <c r="E280" s="17"/>
      <c r="F280" s="17"/>
      <c r="G280" s="17"/>
      <c r="H280" s="17">
        <f>SUM(H277:H279)</f>
        <v>0</v>
      </c>
      <c r="I280" s="17">
        <f>SUM(I277:I279)</f>
        <v>0</v>
      </c>
      <c r="J280" s="17"/>
      <c r="K280" s="17"/>
      <c r="L280" s="17"/>
      <c r="M280" s="17"/>
      <c r="N280" s="17"/>
      <c r="O280" s="17"/>
      <c r="P280" s="17"/>
      <c r="Q280" s="17"/>
      <c r="R280" s="18">
        <f>SUM(R277:R279)</f>
        <v>0</v>
      </c>
    </row>
    <row r="281" spans="1:18" x14ac:dyDescent="0.3">
      <c r="A281" s="35" t="s">
        <v>39</v>
      </c>
      <c r="B281" s="36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</row>
    <row r="282" spans="1:18" x14ac:dyDescent="0.3">
      <c r="A282" s="30" t="s">
        <v>35</v>
      </c>
      <c r="B282" s="32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8"/>
    </row>
    <row r="283" spans="1:18" x14ac:dyDescent="0.3">
      <c r="A283" s="35" t="s">
        <v>40</v>
      </c>
      <c r="B283" s="36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</row>
    <row r="284" spans="1:18" x14ac:dyDescent="0.3">
      <c r="A284" s="30" t="s">
        <v>41</v>
      </c>
      <c r="B284" s="30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18"/>
    </row>
    <row r="285" spans="1:18" x14ac:dyDescent="0.3">
      <c r="A285" s="32" t="s">
        <v>42</v>
      </c>
      <c r="B285" s="32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18"/>
    </row>
    <row r="286" spans="1:18" x14ac:dyDescent="0.3">
      <c r="A286" s="32" t="s">
        <v>43</v>
      </c>
      <c r="B286" s="32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18"/>
    </row>
    <row r="287" spans="1:18" x14ac:dyDescent="0.3">
      <c r="A287" s="33" t="s">
        <v>36</v>
      </c>
      <c r="B287" s="34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1">
        <f>R280+R275</f>
        <v>2702.9828447933492</v>
      </c>
    </row>
    <row r="290" spans="1:18" x14ac:dyDescent="0.3">
      <c r="A290" s="49" t="s">
        <v>50</v>
      </c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</row>
    <row r="291" spans="1:18" x14ac:dyDescent="0.3">
      <c r="A291" s="46" t="s">
        <v>0</v>
      </c>
      <c r="B291" s="50"/>
      <c r="C291" s="46" t="s">
        <v>1</v>
      </c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</row>
    <row r="292" spans="1:18" x14ac:dyDescent="0.3">
      <c r="A292" s="46"/>
      <c r="B292" s="50"/>
      <c r="C292" s="46" t="s">
        <v>2</v>
      </c>
      <c r="D292" s="46" t="s">
        <v>3</v>
      </c>
      <c r="E292" s="46" t="s">
        <v>4</v>
      </c>
      <c r="F292" s="46"/>
      <c r="G292" s="46"/>
      <c r="H292" s="46"/>
      <c r="I292" s="46"/>
      <c r="J292" s="46"/>
      <c r="K292" s="46"/>
      <c r="L292" s="46"/>
      <c r="M292" s="46" t="s">
        <v>5</v>
      </c>
      <c r="N292" s="46"/>
      <c r="O292" s="46"/>
      <c r="P292" s="46"/>
      <c r="Q292" s="46"/>
      <c r="R292" s="46" t="s">
        <v>6</v>
      </c>
    </row>
    <row r="293" spans="1:18" ht="39.6" x14ac:dyDescent="0.3">
      <c r="A293" s="46"/>
      <c r="B293" s="50"/>
      <c r="C293" s="46"/>
      <c r="D293" s="46"/>
      <c r="E293" s="1" t="s">
        <v>7</v>
      </c>
      <c r="F293" s="1" t="s">
        <v>8</v>
      </c>
      <c r="G293" s="1" t="s">
        <v>9</v>
      </c>
      <c r="H293" s="1" t="s">
        <v>10</v>
      </c>
      <c r="I293" s="1" t="s">
        <v>11</v>
      </c>
      <c r="J293" s="1" t="s">
        <v>12</v>
      </c>
      <c r="K293" s="1" t="s">
        <v>13</v>
      </c>
      <c r="L293" s="1" t="s">
        <v>14</v>
      </c>
      <c r="M293" s="1" t="s">
        <v>15</v>
      </c>
      <c r="N293" s="1" t="s">
        <v>16</v>
      </c>
      <c r="O293" s="1" t="s">
        <v>17</v>
      </c>
      <c r="P293" s="1" t="s">
        <v>18</v>
      </c>
      <c r="Q293" s="1" t="s">
        <v>19</v>
      </c>
      <c r="R293" s="46"/>
    </row>
    <row r="294" spans="1:18" x14ac:dyDescent="0.3">
      <c r="A294" s="38" t="s">
        <v>20</v>
      </c>
      <c r="B294" s="36"/>
      <c r="C294" s="48" t="s">
        <v>21</v>
      </c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</row>
    <row r="295" spans="1:18" x14ac:dyDescent="0.3">
      <c r="A295" s="32" t="s">
        <v>22</v>
      </c>
      <c r="B295" s="32"/>
      <c r="C295" s="20">
        <v>123.24356924339203</v>
      </c>
      <c r="D295" s="21"/>
      <c r="E295" s="21">
        <v>343.84188334960106</v>
      </c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"/>
      <c r="Q295" s="2"/>
      <c r="R295" s="8">
        <f>SUM(C295:Q295)</f>
        <v>467.08545259299308</v>
      </c>
    </row>
    <row r="296" spans="1:18" x14ac:dyDescent="0.3">
      <c r="A296" s="40" t="s">
        <v>23</v>
      </c>
      <c r="B296" s="32"/>
      <c r="C296" s="20">
        <v>0</v>
      </c>
      <c r="D296" s="21"/>
      <c r="E296" s="21">
        <v>0</v>
      </c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"/>
      <c r="Q296" s="2"/>
      <c r="R296" s="8">
        <f>SUM(C296:Q296)</f>
        <v>0</v>
      </c>
    </row>
    <row r="297" spans="1:18" x14ac:dyDescent="0.3">
      <c r="A297" s="32" t="s">
        <v>24</v>
      </c>
      <c r="B297" s="32"/>
      <c r="C297" s="20">
        <v>5688.2953477377378</v>
      </c>
      <c r="D297" s="21"/>
      <c r="E297" s="21">
        <v>10681.151383514352</v>
      </c>
      <c r="F297" s="21"/>
      <c r="G297" s="21"/>
      <c r="H297" s="21"/>
      <c r="I297" s="21"/>
      <c r="J297" s="21"/>
      <c r="K297" s="21">
        <v>48.745810327480008</v>
      </c>
      <c r="L297" s="21"/>
      <c r="M297" s="21"/>
      <c r="N297" s="21"/>
      <c r="O297" s="21">
        <v>1276</v>
      </c>
      <c r="P297" s="2"/>
      <c r="Q297" s="2"/>
      <c r="R297" s="8">
        <f>SUM(C297:Q297)</f>
        <v>17694.19254157957</v>
      </c>
    </row>
    <row r="298" spans="1:18" x14ac:dyDescent="0.3">
      <c r="A298" s="32" t="s">
        <v>25</v>
      </c>
      <c r="B298" s="32"/>
      <c r="C298" s="20">
        <v>85.14</v>
      </c>
      <c r="D298" s="21"/>
      <c r="E298" s="21">
        <v>0</v>
      </c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"/>
      <c r="Q298" s="2"/>
      <c r="R298" s="8">
        <f>SUM(C298:Q298)</f>
        <v>85.14</v>
      </c>
    </row>
    <row r="299" spans="1:18" x14ac:dyDescent="0.3">
      <c r="A299" s="40" t="s">
        <v>26</v>
      </c>
      <c r="B299" s="4" t="s">
        <v>27</v>
      </c>
      <c r="C299" s="19">
        <v>100</v>
      </c>
      <c r="D299" s="21"/>
      <c r="E299" s="21">
        <v>180</v>
      </c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"/>
      <c r="Q299" s="2"/>
      <c r="R299" s="9">
        <f>SUM(C299:Q299)</f>
        <v>280</v>
      </c>
    </row>
    <row r="300" spans="1:18" ht="33.6" x14ac:dyDescent="0.3">
      <c r="A300" s="32"/>
      <c r="B300" s="6" t="s">
        <v>28</v>
      </c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"/>
      <c r="Q300" s="2"/>
      <c r="R300" s="5">
        <v>0</v>
      </c>
    </row>
    <row r="301" spans="1:18" x14ac:dyDescent="0.3">
      <c r="A301" s="41" t="s">
        <v>29</v>
      </c>
      <c r="B301" s="42"/>
      <c r="C301" s="8">
        <f>SUM(C295:C300)</f>
        <v>5996.67891698113</v>
      </c>
      <c r="D301" s="3">
        <v>0</v>
      </c>
      <c r="E301" s="8">
        <f>SUM(E295:E300)</f>
        <v>11204.993266863954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8">
        <f>SUM(K295:K300)</f>
        <v>48.745810327480008</v>
      </c>
      <c r="L301" s="3">
        <v>0</v>
      </c>
      <c r="M301" s="3">
        <v>0</v>
      </c>
      <c r="N301" s="3">
        <v>0</v>
      </c>
      <c r="O301" s="8">
        <f>SUM(O295:O300)</f>
        <v>1276</v>
      </c>
      <c r="P301" s="3">
        <v>0</v>
      </c>
      <c r="Q301" s="3">
        <v>0</v>
      </c>
      <c r="R301" s="8">
        <f>SUM(C301:Q301)</f>
        <v>18526.417994172563</v>
      </c>
    </row>
    <row r="302" spans="1:18" x14ac:dyDescent="0.3">
      <c r="A302" s="35" t="s">
        <v>30</v>
      </c>
      <c r="B302" s="36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</row>
    <row r="303" spans="1:18" x14ac:dyDescent="0.3">
      <c r="A303" s="32" t="s">
        <v>31</v>
      </c>
      <c r="B303" s="3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9">
        <f>SUM(C303:Q303)</f>
        <v>0</v>
      </c>
    </row>
    <row r="304" spans="1:18" x14ac:dyDescent="0.3">
      <c r="A304" s="32" t="s">
        <v>32</v>
      </c>
      <c r="B304" s="3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9">
        <f>SUM(C304:Q304)</f>
        <v>0</v>
      </c>
    </row>
    <row r="305" spans="1:18" x14ac:dyDescent="0.3">
      <c r="A305" s="32" t="s">
        <v>33</v>
      </c>
      <c r="B305" s="3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9">
        <f>SUM(C305:Q305)</f>
        <v>0</v>
      </c>
    </row>
    <row r="306" spans="1:18" x14ac:dyDescent="0.3">
      <c r="A306" s="41" t="s">
        <v>29</v>
      </c>
      <c r="B306" s="42"/>
      <c r="C306" s="3">
        <f t="shared" ref="C306:Q306" si="23">C303+C304+C305</f>
        <v>0</v>
      </c>
      <c r="D306" s="3">
        <f t="shared" si="23"/>
        <v>0</v>
      </c>
      <c r="E306" s="3">
        <f t="shared" si="23"/>
        <v>0</v>
      </c>
      <c r="F306" s="3">
        <f t="shared" si="23"/>
        <v>0</v>
      </c>
      <c r="G306" s="3">
        <f t="shared" si="23"/>
        <v>0</v>
      </c>
      <c r="H306" s="3">
        <f t="shared" si="23"/>
        <v>0</v>
      </c>
      <c r="I306" s="3">
        <f t="shared" si="23"/>
        <v>0</v>
      </c>
      <c r="J306" s="3">
        <f t="shared" si="23"/>
        <v>0</v>
      </c>
      <c r="K306" s="3">
        <f t="shared" si="23"/>
        <v>0</v>
      </c>
      <c r="L306" s="3">
        <f t="shared" si="23"/>
        <v>0</v>
      </c>
      <c r="M306" s="3">
        <f t="shared" si="23"/>
        <v>0</v>
      </c>
      <c r="N306" s="3">
        <f t="shared" si="23"/>
        <v>0</v>
      </c>
      <c r="O306" s="3">
        <f t="shared" si="23"/>
        <v>0</v>
      </c>
      <c r="P306" s="3">
        <f t="shared" si="23"/>
        <v>0</v>
      </c>
      <c r="Q306" s="3">
        <f t="shared" si="23"/>
        <v>0</v>
      </c>
      <c r="R306" s="8">
        <f>SUM(C306:Q306)</f>
        <v>0</v>
      </c>
    </row>
    <row r="307" spans="1:18" x14ac:dyDescent="0.3">
      <c r="A307" s="43" t="s">
        <v>34</v>
      </c>
      <c r="B307" s="44"/>
      <c r="C307" s="45">
        <v>1</v>
      </c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</row>
    <row r="308" spans="1:18" x14ac:dyDescent="0.3">
      <c r="A308" s="30" t="s">
        <v>35</v>
      </c>
      <c r="B308" s="32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9">
        <f>SUM(C308:Q308)</f>
        <v>0</v>
      </c>
    </row>
    <row r="309" spans="1:18" x14ac:dyDescent="0.3">
      <c r="A309" s="41" t="s">
        <v>36</v>
      </c>
      <c r="B309" s="42"/>
      <c r="C309" s="12">
        <f t="shared" ref="C309:Q309" si="24">C306+C301+C308</f>
        <v>5996.67891698113</v>
      </c>
      <c r="D309" s="12">
        <f t="shared" si="24"/>
        <v>0</v>
      </c>
      <c r="E309" s="12">
        <f t="shared" si="24"/>
        <v>11204.993266863954</v>
      </c>
      <c r="F309" s="12">
        <f t="shared" si="24"/>
        <v>0</v>
      </c>
      <c r="G309" s="12">
        <f t="shared" si="24"/>
        <v>0</v>
      </c>
      <c r="H309" s="12">
        <f t="shared" si="24"/>
        <v>0</v>
      </c>
      <c r="I309" s="12">
        <f t="shared" si="24"/>
        <v>0</v>
      </c>
      <c r="J309" s="12">
        <f t="shared" si="24"/>
        <v>0</v>
      </c>
      <c r="K309" s="12">
        <f t="shared" si="24"/>
        <v>48.745810327480008</v>
      </c>
      <c r="L309" s="12">
        <f t="shared" si="24"/>
        <v>0</v>
      </c>
      <c r="M309" s="12">
        <f t="shared" si="24"/>
        <v>0</v>
      </c>
      <c r="N309" s="12">
        <f t="shared" si="24"/>
        <v>0</v>
      </c>
      <c r="O309" s="12">
        <f t="shared" si="24"/>
        <v>1276</v>
      </c>
      <c r="P309" s="12">
        <f t="shared" si="24"/>
        <v>0</v>
      </c>
      <c r="Q309" s="12">
        <f t="shared" si="24"/>
        <v>0</v>
      </c>
      <c r="R309" s="12">
        <f>SUM(C309:Q309)</f>
        <v>18526.417994172563</v>
      </c>
    </row>
    <row r="312" spans="1:18" x14ac:dyDescent="0.3">
      <c r="A312" s="46" t="s">
        <v>0</v>
      </c>
      <c r="B312" s="47"/>
      <c r="C312" s="46" t="s">
        <v>37</v>
      </c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</row>
    <row r="313" spans="1:18" x14ac:dyDescent="0.3">
      <c r="A313" s="46"/>
      <c r="B313" s="47"/>
      <c r="C313" s="46" t="s">
        <v>2</v>
      </c>
      <c r="D313" s="46" t="s">
        <v>3</v>
      </c>
      <c r="E313" s="46" t="s">
        <v>4</v>
      </c>
      <c r="F313" s="46"/>
      <c r="G313" s="46"/>
      <c r="H313" s="46"/>
      <c r="I313" s="46"/>
      <c r="J313" s="46"/>
      <c r="K313" s="46"/>
      <c r="L313" s="46"/>
      <c r="M313" s="46" t="s">
        <v>5</v>
      </c>
      <c r="N313" s="46"/>
      <c r="O313" s="46"/>
      <c r="P313" s="46"/>
      <c r="Q313" s="46"/>
      <c r="R313" s="46" t="s">
        <v>6</v>
      </c>
    </row>
    <row r="314" spans="1:18" ht="39.6" x14ac:dyDescent="0.3">
      <c r="A314" s="46"/>
      <c r="B314" s="47"/>
      <c r="C314" s="46"/>
      <c r="D314" s="46"/>
      <c r="E314" s="1" t="s">
        <v>7</v>
      </c>
      <c r="F314" s="1" t="s">
        <v>8</v>
      </c>
      <c r="G314" s="1" t="s">
        <v>9</v>
      </c>
      <c r="H314" s="1" t="s">
        <v>10</v>
      </c>
      <c r="I314" s="1" t="s">
        <v>11</v>
      </c>
      <c r="J314" s="1" t="s">
        <v>12</v>
      </c>
      <c r="K314" s="1" t="s">
        <v>13</v>
      </c>
      <c r="L314" s="1" t="s">
        <v>14</v>
      </c>
      <c r="M314" s="1" t="s">
        <v>15</v>
      </c>
      <c r="N314" s="1" t="s">
        <v>16</v>
      </c>
      <c r="O314" s="1" t="s">
        <v>17</v>
      </c>
      <c r="P314" s="1" t="s">
        <v>18</v>
      </c>
      <c r="Q314" s="1" t="s">
        <v>19</v>
      </c>
      <c r="R314" s="46"/>
    </row>
    <row r="315" spans="1:18" x14ac:dyDescent="0.3">
      <c r="A315" s="38" t="s">
        <v>20</v>
      </c>
      <c r="B315" s="36"/>
      <c r="C315" s="39" t="s">
        <v>21</v>
      </c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x14ac:dyDescent="0.3">
      <c r="A316" s="32" t="s">
        <v>22</v>
      </c>
      <c r="B316" s="32"/>
      <c r="C316" s="10">
        <f>C295*0.945</f>
        <v>116.46517293500547</v>
      </c>
      <c r="D316" s="10"/>
      <c r="E316" s="10">
        <f>E295*$E$1</f>
        <v>69.456060436619424</v>
      </c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1">
        <f>SUM(C316:Q316)</f>
        <v>185.92123337162491</v>
      </c>
    </row>
    <row r="317" spans="1:18" x14ac:dyDescent="0.3">
      <c r="A317" s="40" t="s">
        <v>23</v>
      </c>
      <c r="B317" s="32"/>
      <c r="C317" s="10">
        <f t="shared" ref="C317:C320" si="25">C296*0.945</f>
        <v>0</v>
      </c>
      <c r="D317" s="10"/>
      <c r="E317" s="10">
        <f>E296*$E$1</f>
        <v>0</v>
      </c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1">
        <f>SUM(C317:Q317)</f>
        <v>0</v>
      </c>
    </row>
    <row r="318" spans="1:18" x14ac:dyDescent="0.3">
      <c r="A318" s="32" t="s">
        <v>24</v>
      </c>
      <c r="B318" s="32"/>
      <c r="C318" s="10">
        <f t="shared" si="25"/>
        <v>5375.4391036121615</v>
      </c>
      <c r="D318" s="10"/>
      <c r="E318" s="10">
        <f>E297*$E$1</f>
        <v>2157.5925794698992</v>
      </c>
      <c r="F318" s="10"/>
      <c r="G318" s="10"/>
      <c r="H318" s="10"/>
      <c r="I318" s="10"/>
      <c r="J318" s="10"/>
      <c r="K318" s="10">
        <f>K297*$K$1</f>
        <v>17.256016855927921</v>
      </c>
      <c r="L318" s="10"/>
      <c r="M318" s="10"/>
      <c r="N318" s="10"/>
      <c r="O318" s="10"/>
      <c r="P318" s="10"/>
      <c r="Q318" s="10"/>
      <c r="R318" s="11">
        <f>SUM(C318:Q318)</f>
        <v>7550.2876999379887</v>
      </c>
    </row>
    <row r="319" spans="1:18" x14ac:dyDescent="0.3">
      <c r="A319" s="32" t="s">
        <v>25</v>
      </c>
      <c r="B319" s="32"/>
      <c r="C319" s="10">
        <f t="shared" si="25"/>
        <v>80.457299999999989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1">
        <f>SUM(C319:Q319)</f>
        <v>80.457299999999989</v>
      </c>
    </row>
    <row r="320" spans="1:18" x14ac:dyDescent="0.3">
      <c r="A320" s="40" t="s">
        <v>26</v>
      </c>
      <c r="B320" s="4" t="s">
        <v>27</v>
      </c>
      <c r="C320" s="10">
        <f t="shared" si="25"/>
        <v>94.5</v>
      </c>
      <c r="D320" s="10"/>
      <c r="E320" s="10">
        <f>E299*$E$1</f>
        <v>36.36</v>
      </c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1">
        <f>SUM(C320:Q320)</f>
        <v>130.86000000000001</v>
      </c>
    </row>
    <row r="321" spans="1:18" ht="33.6" x14ac:dyDescent="0.3">
      <c r="A321" s="32"/>
      <c r="B321" s="6" t="s">
        <v>28</v>
      </c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1"/>
    </row>
    <row r="322" spans="1:18" x14ac:dyDescent="0.3">
      <c r="A322" s="33" t="s">
        <v>38</v>
      </c>
      <c r="B322" s="34"/>
      <c r="C322" s="10">
        <f>SUM(C316:C321)</f>
        <v>5666.8615765471668</v>
      </c>
      <c r="D322" s="10"/>
      <c r="E322" s="10">
        <f>SUM(E316:E321)</f>
        <v>2263.4086399065186</v>
      </c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>
        <f>SUM(R316:R321)</f>
        <v>7947.5262333096134</v>
      </c>
    </row>
    <row r="323" spans="1:18" x14ac:dyDescent="0.3">
      <c r="A323" s="35" t="s">
        <v>30</v>
      </c>
      <c r="B323" s="36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</row>
    <row r="324" spans="1:18" x14ac:dyDescent="0.3">
      <c r="A324" s="32" t="s">
        <v>31</v>
      </c>
      <c r="B324" s="32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9">
        <f>SUM(C324:Q324)</f>
        <v>0</v>
      </c>
    </row>
    <row r="325" spans="1:18" x14ac:dyDescent="0.3">
      <c r="A325" s="32" t="s">
        <v>32</v>
      </c>
      <c r="B325" s="32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9">
        <f>SUM(C325:Q325)</f>
        <v>0</v>
      </c>
    </row>
    <row r="326" spans="1:18" x14ac:dyDescent="0.3">
      <c r="A326" s="32" t="s">
        <v>33</v>
      </c>
      <c r="B326" s="32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9">
        <f>SUM(C326:Q326)</f>
        <v>0</v>
      </c>
    </row>
    <row r="327" spans="1:18" x14ac:dyDescent="0.3">
      <c r="A327" s="33" t="s">
        <v>38</v>
      </c>
      <c r="B327" s="34"/>
      <c r="C327" s="17">
        <f>SUM(C324:C326)</f>
        <v>0</v>
      </c>
      <c r="D327" s="17"/>
      <c r="E327" s="17"/>
      <c r="F327" s="17"/>
      <c r="G327" s="17"/>
      <c r="H327" s="17">
        <f>SUM(H324:H326)</f>
        <v>0</v>
      </c>
      <c r="I327" s="17">
        <f>SUM(I324:I326)</f>
        <v>0</v>
      </c>
      <c r="J327" s="17"/>
      <c r="K327" s="17"/>
      <c r="L327" s="17"/>
      <c r="M327" s="17"/>
      <c r="N327" s="17"/>
      <c r="O327" s="17"/>
      <c r="P327" s="17"/>
      <c r="Q327" s="17"/>
      <c r="R327" s="18">
        <f>SUM(R324:R326)</f>
        <v>0</v>
      </c>
    </row>
    <row r="328" spans="1:18" x14ac:dyDescent="0.3">
      <c r="A328" s="35" t="s">
        <v>39</v>
      </c>
      <c r="B328" s="36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</row>
    <row r="329" spans="1:18" x14ac:dyDescent="0.3">
      <c r="A329" s="30" t="s">
        <v>35</v>
      </c>
      <c r="B329" s="32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8"/>
    </row>
    <row r="330" spans="1:18" x14ac:dyDescent="0.3">
      <c r="A330" s="35" t="s">
        <v>40</v>
      </c>
      <c r="B330" s="36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</row>
    <row r="331" spans="1:18" x14ac:dyDescent="0.3">
      <c r="A331" s="30" t="s">
        <v>41</v>
      </c>
      <c r="B331" s="30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18"/>
    </row>
    <row r="332" spans="1:18" x14ac:dyDescent="0.3">
      <c r="A332" s="32" t="s">
        <v>42</v>
      </c>
      <c r="B332" s="32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18"/>
    </row>
    <row r="333" spans="1:18" x14ac:dyDescent="0.3">
      <c r="A333" s="32" t="s">
        <v>43</v>
      </c>
      <c r="B333" s="32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18"/>
    </row>
    <row r="334" spans="1:18" x14ac:dyDescent="0.3">
      <c r="A334" s="33" t="s">
        <v>36</v>
      </c>
      <c r="B334" s="34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1">
        <f>R327+R322</f>
        <v>7947.5262333096134</v>
      </c>
    </row>
  </sheetData>
  <mergeCells count="399">
    <mergeCell ref="A2:R2"/>
    <mergeCell ref="A3:B5"/>
    <mergeCell ref="C3:R3"/>
    <mergeCell ref="C4:C5"/>
    <mergeCell ref="D4:D5"/>
    <mergeCell ref="E4:L4"/>
    <mergeCell ref="M4:Q4"/>
    <mergeCell ref="R4:R5"/>
    <mergeCell ref="A11:A12"/>
    <mergeCell ref="A13:B13"/>
    <mergeCell ref="A14:B14"/>
    <mergeCell ref="C14:R14"/>
    <mergeCell ref="A15:B15"/>
    <mergeCell ref="A16:B16"/>
    <mergeCell ref="A6:B6"/>
    <mergeCell ref="C6:R6"/>
    <mergeCell ref="A7:B7"/>
    <mergeCell ref="A8:B8"/>
    <mergeCell ref="A9:B9"/>
    <mergeCell ref="A10:B10"/>
    <mergeCell ref="A24:B26"/>
    <mergeCell ref="C24:R24"/>
    <mergeCell ref="C25:C26"/>
    <mergeCell ref="D25:D26"/>
    <mergeCell ref="E25:L25"/>
    <mergeCell ref="M25:Q25"/>
    <mergeCell ref="R25:R26"/>
    <mergeCell ref="A17:B17"/>
    <mergeCell ref="A18:B18"/>
    <mergeCell ref="A19:B19"/>
    <mergeCell ref="C19:R19"/>
    <mergeCell ref="A20:B20"/>
    <mergeCell ref="A21:B21"/>
    <mergeCell ref="A32:A33"/>
    <mergeCell ref="A34:B34"/>
    <mergeCell ref="A35:B35"/>
    <mergeCell ref="C35:R35"/>
    <mergeCell ref="A36:B36"/>
    <mergeCell ref="A37:B37"/>
    <mergeCell ref="A27:B27"/>
    <mergeCell ref="C27:R27"/>
    <mergeCell ref="A28:B28"/>
    <mergeCell ref="A29:B29"/>
    <mergeCell ref="A30:B30"/>
    <mergeCell ref="A31:B31"/>
    <mergeCell ref="A43:B43"/>
    <mergeCell ref="C43:Q45"/>
    <mergeCell ref="A44:B44"/>
    <mergeCell ref="A45:B45"/>
    <mergeCell ref="A46:B46"/>
    <mergeCell ref="A48:R48"/>
    <mergeCell ref="A38:B38"/>
    <mergeCell ref="A39:B39"/>
    <mergeCell ref="A40:B40"/>
    <mergeCell ref="C40:R40"/>
    <mergeCell ref="A41:B41"/>
    <mergeCell ref="A42:B42"/>
    <mergeCell ref="C42:R42"/>
    <mergeCell ref="A52:B52"/>
    <mergeCell ref="C52:R52"/>
    <mergeCell ref="A53:B53"/>
    <mergeCell ref="A54:B54"/>
    <mergeCell ref="A55:B55"/>
    <mergeCell ref="A56:B56"/>
    <mergeCell ref="A49:B51"/>
    <mergeCell ref="C49:R49"/>
    <mergeCell ref="C50:C51"/>
    <mergeCell ref="D50:D51"/>
    <mergeCell ref="E50:L50"/>
    <mergeCell ref="M50:Q50"/>
    <mergeCell ref="R50:R51"/>
    <mergeCell ref="A63:B63"/>
    <mergeCell ref="A64:B64"/>
    <mergeCell ref="A65:B65"/>
    <mergeCell ref="C65:R65"/>
    <mergeCell ref="A66:B66"/>
    <mergeCell ref="A67:B67"/>
    <mergeCell ref="A57:A58"/>
    <mergeCell ref="A59:B59"/>
    <mergeCell ref="A60:B60"/>
    <mergeCell ref="C60:R60"/>
    <mergeCell ref="A61:B61"/>
    <mergeCell ref="A62:B62"/>
    <mergeCell ref="A73:B73"/>
    <mergeCell ref="C73:R73"/>
    <mergeCell ref="A74:B74"/>
    <mergeCell ref="A75:B75"/>
    <mergeCell ref="A76:B76"/>
    <mergeCell ref="A77:B77"/>
    <mergeCell ref="A70:B72"/>
    <mergeCell ref="C70:R70"/>
    <mergeCell ref="C71:C72"/>
    <mergeCell ref="D71:D72"/>
    <mergeCell ref="E71:L71"/>
    <mergeCell ref="M71:Q71"/>
    <mergeCell ref="R71:R72"/>
    <mergeCell ref="A84:B84"/>
    <mergeCell ref="A85:B85"/>
    <mergeCell ref="A86:B86"/>
    <mergeCell ref="C86:R86"/>
    <mergeCell ref="A87:B87"/>
    <mergeCell ref="A88:B88"/>
    <mergeCell ref="C88:R88"/>
    <mergeCell ref="A78:A79"/>
    <mergeCell ref="A80:B80"/>
    <mergeCell ref="A81:B81"/>
    <mergeCell ref="C81:R81"/>
    <mergeCell ref="A82:B82"/>
    <mergeCell ref="A83:B83"/>
    <mergeCell ref="A97:B99"/>
    <mergeCell ref="C97:R97"/>
    <mergeCell ref="C98:C99"/>
    <mergeCell ref="D98:D99"/>
    <mergeCell ref="E98:L98"/>
    <mergeCell ref="M98:Q98"/>
    <mergeCell ref="R98:R99"/>
    <mergeCell ref="A89:B89"/>
    <mergeCell ref="C89:Q91"/>
    <mergeCell ref="A90:B90"/>
    <mergeCell ref="A91:B91"/>
    <mergeCell ref="A92:B92"/>
    <mergeCell ref="A96:R96"/>
    <mergeCell ref="A105:A106"/>
    <mergeCell ref="A107:B107"/>
    <mergeCell ref="A108:B108"/>
    <mergeCell ref="C108:R108"/>
    <mergeCell ref="A109:B109"/>
    <mergeCell ref="A110:B110"/>
    <mergeCell ref="A100:B100"/>
    <mergeCell ref="C100:R100"/>
    <mergeCell ref="A101:B101"/>
    <mergeCell ref="A102:B102"/>
    <mergeCell ref="A103:B103"/>
    <mergeCell ref="A104:B104"/>
    <mergeCell ref="A118:B120"/>
    <mergeCell ref="C118:R118"/>
    <mergeCell ref="C119:C120"/>
    <mergeCell ref="D119:D120"/>
    <mergeCell ref="E119:L119"/>
    <mergeCell ref="M119:Q119"/>
    <mergeCell ref="R119:R120"/>
    <mergeCell ref="A111:B111"/>
    <mergeCell ref="A112:B112"/>
    <mergeCell ref="A113:B113"/>
    <mergeCell ref="C113:R113"/>
    <mergeCell ref="A114:B114"/>
    <mergeCell ref="A115:B115"/>
    <mergeCell ref="A126:A127"/>
    <mergeCell ref="A128:B128"/>
    <mergeCell ref="A129:B129"/>
    <mergeCell ref="C129:R129"/>
    <mergeCell ref="A130:B130"/>
    <mergeCell ref="A131:B131"/>
    <mergeCell ref="A121:B121"/>
    <mergeCell ref="C121:R121"/>
    <mergeCell ref="A122:B122"/>
    <mergeCell ref="A123:B123"/>
    <mergeCell ref="A124:B124"/>
    <mergeCell ref="A125:B125"/>
    <mergeCell ref="A137:B137"/>
    <mergeCell ref="C137:Q139"/>
    <mergeCell ref="A138:B138"/>
    <mergeCell ref="A139:B139"/>
    <mergeCell ref="A140:B140"/>
    <mergeCell ref="A146:R146"/>
    <mergeCell ref="A132:B132"/>
    <mergeCell ref="A133:B133"/>
    <mergeCell ref="A134:B134"/>
    <mergeCell ref="C134:R134"/>
    <mergeCell ref="A135:B135"/>
    <mergeCell ref="A136:B136"/>
    <mergeCell ref="C136:R136"/>
    <mergeCell ref="A150:B150"/>
    <mergeCell ref="C150:R150"/>
    <mergeCell ref="A151:B151"/>
    <mergeCell ref="A152:B152"/>
    <mergeCell ref="A153:B153"/>
    <mergeCell ref="A154:B154"/>
    <mergeCell ref="A147:B149"/>
    <mergeCell ref="C147:R147"/>
    <mergeCell ref="C148:C149"/>
    <mergeCell ref="D148:D149"/>
    <mergeCell ref="E148:L148"/>
    <mergeCell ref="M148:Q148"/>
    <mergeCell ref="R148:R149"/>
    <mergeCell ref="A161:B161"/>
    <mergeCell ref="A162:B162"/>
    <mergeCell ref="A163:B163"/>
    <mergeCell ref="C163:R163"/>
    <mergeCell ref="A164:B164"/>
    <mergeCell ref="A165:B165"/>
    <mergeCell ref="A155:A156"/>
    <mergeCell ref="A157:B157"/>
    <mergeCell ref="A158:B158"/>
    <mergeCell ref="C158:R158"/>
    <mergeCell ref="A159:B159"/>
    <mergeCell ref="A160:B160"/>
    <mergeCell ref="A171:B171"/>
    <mergeCell ref="C171:R171"/>
    <mergeCell ref="A172:B172"/>
    <mergeCell ref="A173:B173"/>
    <mergeCell ref="A174:B174"/>
    <mergeCell ref="A175:B175"/>
    <mergeCell ref="A168:B170"/>
    <mergeCell ref="C168:R168"/>
    <mergeCell ref="C169:C170"/>
    <mergeCell ref="D169:D170"/>
    <mergeCell ref="E169:L169"/>
    <mergeCell ref="M169:Q169"/>
    <mergeCell ref="R169:R170"/>
    <mergeCell ref="A182:B182"/>
    <mergeCell ref="A183:B183"/>
    <mergeCell ref="A184:B184"/>
    <mergeCell ref="C184:R184"/>
    <mergeCell ref="A185:B185"/>
    <mergeCell ref="A186:B186"/>
    <mergeCell ref="C186:R186"/>
    <mergeCell ref="A176:A177"/>
    <mergeCell ref="A178:B178"/>
    <mergeCell ref="A179:B179"/>
    <mergeCell ref="C179:R179"/>
    <mergeCell ref="A180:B180"/>
    <mergeCell ref="A181:B181"/>
    <mergeCell ref="A196:B198"/>
    <mergeCell ref="C196:R196"/>
    <mergeCell ref="C197:C198"/>
    <mergeCell ref="D197:D198"/>
    <mergeCell ref="E197:L197"/>
    <mergeCell ref="M197:Q197"/>
    <mergeCell ref="R197:R198"/>
    <mergeCell ref="A187:B187"/>
    <mergeCell ref="C187:Q189"/>
    <mergeCell ref="A188:B188"/>
    <mergeCell ref="A189:B189"/>
    <mergeCell ref="A190:B190"/>
    <mergeCell ref="A195:R195"/>
    <mergeCell ref="A204:A205"/>
    <mergeCell ref="A206:B206"/>
    <mergeCell ref="A207:B207"/>
    <mergeCell ref="C207:R207"/>
    <mergeCell ref="A208:B208"/>
    <mergeCell ref="A209:B209"/>
    <mergeCell ref="A199:B199"/>
    <mergeCell ref="C199:R199"/>
    <mergeCell ref="A200:B200"/>
    <mergeCell ref="A201:B201"/>
    <mergeCell ref="A202:B202"/>
    <mergeCell ref="A203:B203"/>
    <mergeCell ref="A217:B219"/>
    <mergeCell ref="C217:R217"/>
    <mergeCell ref="C218:C219"/>
    <mergeCell ref="D218:D219"/>
    <mergeCell ref="E218:L218"/>
    <mergeCell ref="M218:Q218"/>
    <mergeCell ref="R218:R219"/>
    <mergeCell ref="A210:B210"/>
    <mergeCell ref="A211:B211"/>
    <mergeCell ref="A212:B212"/>
    <mergeCell ref="C212:R212"/>
    <mergeCell ref="A213:B213"/>
    <mergeCell ref="A214:B214"/>
    <mergeCell ref="A225:A226"/>
    <mergeCell ref="A227:B227"/>
    <mergeCell ref="A228:B228"/>
    <mergeCell ref="C228:R228"/>
    <mergeCell ref="A229:B229"/>
    <mergeCell ref="A230:B230"/>
    <mergeCell ref="A220:B220"/>
    <mergeCell ref="C220:R220"/>
    <mergeCell ref="A221:B221"/>
    <mergeCell ref="A222:B222"/>
    <mergeCell ref="A223:B223"/>
    <mergeCell ref="A224:B224"/>
    <mergeCell ref="A236:B236"/>
    <mergeCell ref="C236:Q238"/>
    <mergeCell ref="A237:B237"/>
    <mergeCell ref="A238:B238"/>
    <mergeCell ref="A239:B239"/>
    <mergeCell ref="A243:R243"/>
    <mergeCell ref="A231:B231"/>
    <mergeCell ref="A232:B232"/>
    <mergeCell ref="A233:B233"/>
    <mergeCell ref="C233:R233"/>
    <mergeCell ref="A234:B234"/>
    <mergeCell ref="A235:B235"/>
    <mergeCell ref="C235:R235"/>
    <mergeCell ref="A247:B247"/>
    <mergeCell ref="C247:R247"/>
    <mergeCell ref="A248:B248"/>
    <mergeCell ref="A249:B249"/>
    <mergeCell ref="A250:B250"/>
    <mergeCell ref="A251:B251"/>
    <mergeCell ref="A244:B246"/>
    <mergeCell ref="C244:R244"/>
    <mergeCell ref="C245:C246"/>
    <mergeCell ref="D245:D246"/>
    <mergeCell ref="E245:L245"/>
    <mergeCell ref="M245:Q245"/>
    <mergeCell ref="R245:R246"/>
    <mergeCell ref="A258:B258"/>
    <mergeCell ref="A259:B259"/>
    <mergeCell ref="A260:B260"/>
    <mergeCell ref="C260:R260"/>
    <mergeCell ref="A261:B261"/>
    <mergeCell ref="A262:B262"/>
    <mergeCell ref="A252:A253"/>
    <mergeCell ref="A254:B254"/>
    <mergeCell ref="A255:B255"/>
    <mergeCell ref="C255:R255"/>
    <mergeCell ref="A256:B256"/>
    <mergeCell ref="A257:B257"/>
    <mergeCell ref="A268:B268"/>
    <mergeCell ref="C268:R268"/>
    <mergeCell ref="A269:B269"/>
    <mergeCell ref="A270:B270"/>
    <mergeCell ref="A271:B271"/>
    <mergeCell ref="A272:B272"/>
    <mergeCell ref="A265:B267"/>
    <mergeCell ref="C265:R265"/>
    <mergeCell ref="C266:C267"/>
    <mergeCell ref="D266:D267"/>
    <mergeCell ref="E266:L266"/>
    <mergeCell ref="M266:Q266"/>
    <mergeCell ref="R266:R267"/>
    <mergeCell ref="A279:B279"/>
    <mergeCell ref="A280:B280"/>
    <mergeCell ref="A281:B281"/>
    <mergeCell ref="C281:R281"/>
    <mergeCell ref="A282:B282"/>
    <mergeCell ref="A283:B283"/>
    <mergeCell ref="C283:R283"/>
    <mergeCell ref="A273:A274"/>
    <mergeCell ref="A275:B275"/>
    <mergeCell ref="A276:B276"/>
    <mergeCell ref="C276:R276"/>
    <mergeCell ref="A277:B277"/>
    <mergeCell ref="A278:B278"/>
    <mergeCell ref="A291:B293"/>
    <mergeCell ref="C291:R291"/>
    <mergeCell ref="C292:C293"/>
    <mergeCell ref="D292:D293"/>
    <mergeCell ref="E292:L292"/>
    <mergeCell ref="M292:Q292"/>
    <mergeCell ref="R292:R293"/>
    <mergeCell ref="A284:B284"/>
    <mergeCell ref="C284:Q286"/>
    <mergeCell ref="A285:B285"/>
    <mergeCell ref="A286:B286"/>
    <mergeCell ref="A287:B287"/>
    <mergeCell ref="A290:R290"/>
    <mergeCell ref="A299:A300"/>
    <mergeCell ref="A301:B301"/>
    <mergeCell ref="A302:B302"/>
    <mergeCell ref="C302:R302"/>
    <mergeCell ref="A303:B303"/>
    <mergeCell ref="A304:B304"/>
    <mergeCell ref="A294:B294"/>
    <mergeCell ref="C294:R294"/>
    <mergeCell ref="A295:B295"/>
    <mergeCell ref="A296:B296"/>
    <mergeCell ref="A297:B297"/>
    <mergeCell ref="A298:B298"/>
    <mergeCell ref="A312:B314"/>
    <mergeCell ref="C312:R312"/>
    <mergeCell ref="C313:C314"/>
    <mergeCell ref="D313:D314"/>
    <mergeCell ref="E313:L313"/>
    <mergeCell ref="M313:Q313"/>
    <mergeCell ref="R313:R314"/>
    <mergeCell ref="A305:B305"/>
    <mergeCell ref="A306:B306"/>
    <mergeCell ref="A307:B307"/>
    <mergeCell ref="C307:R307"/>
    <mergeCell ref="A308:B308"/>
    <mergeCell ref="A309:B309"/>
    <mergeCell ref="A320:A321"/>
    <mergeCell ref="A322:B322"/>
    <mergeCell ref="A323:B323"/>
    <mergeCell ref="C323:R323"/>
    <mergeCell ref="A324:B324"/>
    <mergeCell ref="A325:B325"/>
    <mergeCell ref="A315:B315"/>
    <mergeCell ref="C315:R315"/>
    <mergeCell ref="A316:B316"/>
    <mergeCell ref="A317:B317"/>
    <mergeCell ref="A318:B318"/>
    <mergeCell ref="A319:B319"/>
    <mergeCell ref="A331:B331"/>
    <mergeCell ref="C331:Q333"/>
    <mergeCell ref="A332:B332"/>
    <mergeCell ref="A333:B333"/>
    <mergeCell ref="A334:B334"/>
    <mergeCell ref="A326:B326"/>
    <mergeCell ref="A327:B327"/>
    <mergeCell ref="A328:B328"/>
    <mergeCell ref="C328:R328"/>
    <mergeCell ref="A329:B329"/>
    <mergeCell ref="A330:B330"/>
    <mergeCell ref="C330:R33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C617-9D56-45D8-9611-F8B62B34664C}">
  <dimension ref="A1:B16"/>
  <sheetViews>
    <sheetView tabSelected="1" workbookViewId="0">
      <selection activeCell="F19" sqref="F19"/>
    </sheetView>
  </sheetViews>
  <sheetFormatPr defaultRowHeight="14.4" x14ac:dyDescent="0.3"/>
  <cols>
    <col min="1" max="1" width="48.33203125" customWidth="1"/>
  </cols>
  <sheetData>
    <row r="1" spans="1:2" x14ac:dyDescent="0.3">
      <c r="A1" t="s">
        <v>51</v>
      </c>
      <c r="B1" s="28">
        <f>'2010'!R21+'2010'!R67+'2010'!R115+'2010'!R165+'2010'!R214+'2010'!R262+'2010'!R309</f>
        <v>110651.42565767668</v>
      </c>
    </row>
    <row r="2" spans="1:2" x14ac:dyDescent="0.3">
      <c r="A2" t="s">
        <v>52</v>
      </c>
      <c r="B2" s="28">
        <f>'2030'!R21+'2030'!R67+'2030'!R115+'2030'!R165+'2030'!R214+'2030'!R262+'2030'!R309</f>
        <v>84735.643929579339</v>
      </c>
    </row>
    <row r="3" spans="1:2" x14ac:dyDescent="0.3">
      <c r="A3" t="s">
        <v>53</v>
      </c>
      <c r="B3" s="28">
        <f>B1-B2</f>
        <v>25915.78172809734</v>
      </c>
    </row>
    <row r="5" spans="1:2" x14ac:dyDescent="0.3">
      <c r="A5" t="s">
        <v>54</v>
      </c>
      <c r="B5" s="28">
        <f>'2010'!R46+'2010'!R92+'2010'!R140+'2010'!R190+'2010'!R239+'2010'!R287+'2010'!R334</f>
        <v>33066.084732367395</v>
      </c>
    </row>
    <row r="6" spans="1:2" x14ac:dyDescent="0.3">
      <c r="A6" t="s">
        <v>55</v>
      </c>
      <c r="B6" s="28">
        <f>'2030'!R46+'2030'!R92+'2030'!R140+'2030'!R190+'2030'!R239+'2030'!R287+'2030'!R334</f>
        <v>36873.707488811116</v>
      </c>
    </row>
    <row r="7" spans="1:2" x14ac:dyDescent="0.3">
      <c r="A7" t="s">
        <v>56</v>
      </c>
    </row>
    <row r="9" spans="1:2" x14ac:dyDescent="0.3">
      <c r="A9" t="s">
        <v>57</v>
      </c>
      <c r="B9" s="28">
        <f>'2010'!R7+'2010'!R53+'2010'!R101+'2010'!R151+'2010'!R200+'2010'!R248+'2010'!R295</f>
        <v>4024.813713268607</v>
      </c>
    </row>
    <row r="10" spans="1:2" x14ac:dyDescent="0.3">
      <c r="A10" t="s">
        <v>58</v>
      </c>
      <c r="B10" s="28">
        <f>'2030'!R7+'2030'!R53+'2030'!R101+'2030'!R151+'2030'!R200+'2030'!R248+'2030'!R295</f>
        <v>1667.84258274338</v>
      </c>
    </row>
    <row r="11" spans="1:2" x14ac:dyDescent="0.3">
      <c r="A11" t="s">
        <v>53</v>
      </c>
      <c r="B11" s="28">
        <f>B9-B10</f>
        <v>2356.9711305252267</v>
      </c>
    </row>
    <row r="13" spans="1:2" x14ac:dyDescent="0.3">
      <c r="A13" t="s">
        <v>59</v>
      </c>
      <c r="B13" s="28">
        <f>'2010'!R28+'2010'!R74+'2010'!R122+'2010'!R172+'2010'!R221+'2010'!R269+'2010'!R316</f>
        <v>1343.6643847841774</v>
      </c>
    </row>
    <row r="14" spans="1:2" x14ac:dyDescent="0.3">
      <c r="A14" t="s">
        <v>60</v>
      </c>
      <c r="B14" s="28">
        <f>'2030'!R28+'2030'!R74+'2030'!R122+'2030'!R172+'2030'!R221+'2030'!R269+'2030'!R316</f>
        <v>724.27933376562157</v>
      </c>
    </row>
    <row r="15" spans="1:2" x14ac:dyDescent="0.3">
      <c r="A15" t="s">
        <v>56</v>
      </c>
      <c r="B15" s="28">
        <f>B13-B14</f>
        <v>619.38505101855583</v>
      </c>
    </row>
    <row r="16" spans="1:2" x14ac:dyDescent="0.3">
      <c r="A16" t="s">
        <v>61</v>
      </c>
      <c r="B16" s="29">
        <v>0.46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48B97C472FC149AA54F63E5172B83A" ma:contentTypeVersion="14" ma:contentTypeDescription="Vytvoří nový dokument" ma:contentTypeScope="" ma:versionID="7f9ada5e73e2824af52f7e314be4a554">
  <xsd:schema xmlns:xsd="http://www.w3.org/2001/XMLSchema" xmlns:xs="http://www.w3.org/2001/XMLSchema" xmlns:p="http://schemas.microsoft.com/office/2006/metadata/properties" xmlns:ns2="26821a45-5246-42bb-83b7-e7639fbafddb" xmlns:ns3="b71741a6-4d42-47d0-8c48-f548514e8a70" targetNamespace="http://schemas.microsoft.com/office/2006/metadata/properties" ma:root="true" ma:fieldsID="b5bc09398aebe7a9e4f6e3e30c10b73d" ns2:_="" ns3:_="">
    <xsd:import namespace="26821a45-5246-42bb-83b7-e7639fbafddb"/>
    <xsd:import namespace="b71741a6-4d42-47d0-8c48-f548514e8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21a45-5246-42bb-83b7-e7639fbafd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741a6-4d42-47d0-8c48-f548514e8a7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d7ef8c1-ce27-4bed-9ddb-f20a44542378}" ma:internalName="TaxCatchAll" ma:showField="CatchAllData" ma:web="b71741a6-4d42-47d0-8c48-f548514e8a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9A8C4A-59EC-4074-8B24-8841F3F5C5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F53915-923A-4A7D-B383-34014154BF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821a45-5246-42bb-83b7-e7639fbafddb"/>
    <ds:schemaRef ds:uri="b71741a6-4d42-47d0-8c48-f548514e8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2010</vt:lpstr>
      <vt:lpstr>2030</vt:lpstr>
      <vt:lpstr>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Hrdlička</dc:creator>
  <cp:lastModifiedBy>Admin</cp:lastModifiedBy>
  <dcterms:created xsi:type="dcterms:W3CDTF">2023-09-27T15:14:03Z</dcterms:created>
  <dcterms:modified xsi:type="dcterms:W3CDTF">2023-11-07T10:39:49Z</dcterms:modified>
</cp:coreProperties>
</file>